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OPERACIÓNS ESTATÍSTICAS\Anuarios\Anuario 2020\3 Subsector Gandeiro\3.1 Estrutura produtiva\"/>
    </mc:Choice>
  </mc:AlternateContent>
  <xr:revisionPtr revIDLastSave="0" documentId="13_ncr:1_{2196B427-60D4-455F-AD63-D53ED0595BCF}" xr6:coauthVersionLast="36" xr6:coauthVersionMax="36" xr10:uidLastSave="{00000000-0000-0000-0000-000000000000}"/>
  <bookViews>
    <workbookView xWindow="7440" yWindow="-120" windowWidth="10245" windowHeight="7815" tabRatio="838" xr2:uid="{00000000-000D-0000-FFFF-FFFF00000000}"/>
  </bookViews>
  <sheets>
    <sheet name="Indice" sheetId="15" r:id="rId1"/>
    <sheet name="Tamaño explotación" sheetId="24" r:id="rId2"/>
    <sheet name="Apt_produc e tamaño explot" sheetId="23" r:id="rId3"/>
    <sheet name="Apt_produtura_estrutura" sheetId="25" r:id="rId4"/>
    <sheet name="Serie_histórica" sheetId="26" r:id="rId5"/>
    <sheet name="Tipoloxia_Gando" sheetId="27" r:id="rId6"/>
    <sheet name="Tipoloxia_explotacions" sheetId="32" r:id="rId7"/>
    <sheet name="Anexo I_A_Coruña" sheetId="28" r:id="rId8"/>
    <sheet name="Anexo I_Lugo" sheetId="29" r:id="rId9"/>
    <sheet name="Anexo I_Ourense" sheetId="30" r:id="rId10"/>
    <sheet name="Anexo I_Pontevedra" sheetId="31" r:id="rId11"/>
  </sheets>
  <definedNames>
    <definedName name="_xlnm.Print_Area" localSheetId="10">'Anexo I_Pontevedra'!$A$1:$I$65</definedName>
    <definedName name="_xlnm.Print_Area" localSheetId="4">Serie_histórica!$A$1:$P$60</definedName>
    <definedName name="_xlnm.Print_Area" localSheetId="5">Tipoloxia_Gando!$A$1:$H$55</definedName>
    <definedName name="TODO_CO">#REF!</definedName>
    <definedName name="TODO_LU">#REF!</definedName>
    <definedName name="TODO_OU">#REF!</definedName>
    <definedName name="TODO_P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31" l="1"/>
  <c r="G96" i="30"/>
  <c r="B71" i="29"/>
  <c r="C71" i="29"/>
  <c r="D71" i="29"/>
  <c r="E71" i="29"/>
  <c r="W25" i="26"/>
  <c r="W24" i="26"/>
  <c r="I5" i="23"/>
  <c r="B37" i="23"/>
  <c r="C37" i="23"/>
  <c r="D37" i="23"/>
  <c r="E37" i="23"/>
  <c r="F37" i="23"/>
  <c r="G37" i="23"/>
  <c r="H37" i="23"/>
  <c r="B39" i="23"/>
  <c r="C39" i="23"/>
  <c r="D39" i="23"/>
  <c r="E39" i="23"/>
  <c r="F39" i="23"/>
  <c r="G39" i="23"/>
  <c r="H39" i="23"/>
  <c r="I5" i="24"/>
  <c r="I7" i="24" s="1"/>
  <c r="I6" i="24"/>
  <c r="W26" i="26" l="1"/>
  <c r="AQ35" i="32"/>
  <c r="AQ32" i="32"/>
  <c r="AQ33" i="32"/>
  <c r="AR33" i="32"/>
  <c r="AS33" i="32"/>
  <c r="AT33" i="32"/>
  <c r="AQ34" i="32"/>
  <c r="AR34" i="32"/>
  <c r="AS34" i="32"/>
  <c r="AT34" i="32"/>
  <c r="AU34" i="32" s="1"/>
  <c r="AR35" i="32"/>
  <c r="AS35" i="32"/>
  <c r="AT35" i="32"/>
  <c r="AQ36" i="32"/>
  <c r="AR36" i="32"/>
  <c r="AS36" i="32"/>
  <c r="AT36" i="32"/>
  <c r="AQ37" i="32"/>
  <c r="AR37" i="32"/>
  <c r="AS37" i="32"/>
  <c r="AT37" i="32"/>
  <c r="AR32" i="32"/>
  <c r="AS32" i="32"/>
  <c r="AS38" i="32" s="1"/>
  <c r="AT32" i="32"/>
  <c r="AG32" i="32"/>
  <c r="AG33" i="32"/>
  <c r="AG34" i="32"/>
  <c r="AQ19" i="32"/>
  <c r="AR19" i="32"/>
  <c r="AS19" i="32"/>
  <c r="AT19" i="32"/>
  <c r="AQ20" i="32"/>
  <c r="AR20" i="32"/>
  <c r="AS20" i="32"/>
  <c r="AT20" i="32"/>
  <c r="AQ21" i="32"/>
  <c r="AR21" i="32"/>
  <c r="AS21" i="32"/>
  <c r="AT21" i="32"/>
  <c r="AQ22" i="32"/>
  <c r="AR22" i="32"/>
  <c r="AS22" i="32"/>
  <c r="AT22" i="32"/>
  <c r="AQ23" i="32"/>
  <c r="AR23" i="32"/>
  <c r="AS23" i="32"/>
  <c r="AT23" i="32"/>
  <c r="AQ24" i="32"/>
  <c r="AR24" i="32"/>
  <c r="AS24" i="32"/>
  <c r="AT24" i="32"/>
  <c r="AU24" i="32" s="1"/>
  <c r="AQ25" i="32"/>
  <c r="AR25" i="32"/>
  <c r="AS25" i="32"/>
  <c r="AT25" i="32"/>
  <c r="AQ26" i="32"/>
  <c r="AR26" i="32"/>
  <c r="AS26" i="32"/>
  <c r="AT26" i="32"/>
  <c r="AR18" i="32"/>
  <c r="AR27" i="32" s="1"/>
  <c r="AS18" i="32"/>
  <c r="AT18" i="32"/>
  <c r="AQ18" i="32"/>
  <c r="AQ8" i="32"/>
  <c r="AR8" i="32"/>
  <c r="AS8" i="32"/>
  <c r="AT8" i="32"/>
  <c r="AQ9" i="32"/>
  <c r="AR9" i="32"/>
  <c r="AS9" i="32"/>
  <c r="AT9" i="32"/>
  <c r="AQ10" i="32"/>
  <c r="AR10" i="32"/>
  <c r="AS10" i="32"/>
  <c r="AT10" i="32"/>
  <c r="AQ11" i="32"/>
  <c r="AR11" i="32"/>
  <c r="AS11" i="32"/>
  <c r="AT11" i="32"/>
  <c r="AQ12" i="32"/>
  <c r="AR12" i="32"/>
  <c r="AS12" i="32"/>
  <c r="AT12" i="32"/>
  <c r="AQ13" i="32"/>
  <c r="AR13" i="32"/>
  <c r="AS13" i="32"/>
  <c r="AT13" i="32"/>
  <c r="AR7" i="32"/>
  <c r="AS7" i="32"/>
  <c r="AT7" i="32"/>
  <c r="AQ7" i="32"/>
  <c r="AU31" i="32"/>
  <c r="AS27" i="32"/>
  <c r="AM38" i="32"/>
  <c r="AL38" i="32"/>
  <c r="AK38" i="32"/>
  <c r="Y38" i="32"/>
  <c r="X38" i="32"/>
  <c r="W38" i="32"/>
  <c r="V38" i="32"/>
  <c r="R38" i="32"/>
  <c r="Q38" i="32"/>
  <c r="P38" i="32"/>
  <c r="O38" i="32"/>
  <c r="AN37" i="32"/>
  <c r="AG37" i="32"/>
  <c r="Z37" i="32"/>
  <c r="S37" i="32"/>
  <c r="AN36" i="32"/>
  <c r="AG36" i="32"/>
  <c r="Z36" i="32"/>
  <c r="S36" i="32"/>
  <c r="AN35" i="32"/>
  <c r="AG35" i="32"/>
  <c r="Z35" i="32"/>
  <c r="S35" i="32"/>
  <c r="Z34" i="32"/>
  <c r="S34" i="32"/>
  <c r="Z33" i="32"/>
  <c r="S33" i="32"/>
  <c r="Z32" i="32"/>
  <c r="S32" i="32"/>
  <c r="AN31" i="32"/>
  <c r="AG31" i="32"/>
  <c r="Z31" i="32"/>
  <c r="S31" i="32"/>
  <c r="AM27" i="32"/>
  <c r="AL27" i="32"/>
  <c r="AK27" i="32"/>
  <c r="AJ27" i="32"/>
  <c r="AF27" i="32"/>
  <c r="AE27" i="32"/>
  <c r="AD27" i="32"/>
  <c r="AC27" i="32"/>
  <c r="Y27" i="32"/>
  <c r="X27" i="32"/>
  <c r="W27" i="32"/>
  <c r="V27" i="32"/>
  <c r="R27" i="32"/>
  <c r="Q27" i="32"/>
  <c r="P27" i="32"/>
  <c r="O27" i="32"/>
  <c r="AN26" i="32"/>
  <c r="AG26" i="32"/>
  <c r="Z26" i="32"/>
  <c r="S26" i="32"/>
  <c r="AN25" i="32"/>
  <c r="AG25" i="32"/>
  <c r="Z25" i="32"/>
  <c r="S25" i="32"/>
  <c r="AN24" i="32"/>
  <c r="Z24" i="32"/>
  <c r="S24" i="32"/>
  <c r="AN23" i="32"/>
  <c r="Z23" i="32"/>
  <c r="S23" i="32"/>
  <c r="AN22" i="32"/>
  <c r="Z22" i="32"/>
  <c r="S22" i="32"/>
  <c r="AN21" i="32"/>
  <c r="Z21" i="32"/>
  <c r="S21" i="32"/>
  <c r="AN20" i="32"/>
  <c r="Z20" i="32"/>
  <c r="S20" i="32"/>
  <c r="AN19" i="32"/>
  <c r="Z19" i="32"/>
  <c r="S19" i="32"/>
  <c r="AN18" i="32"/>
  <c r="AG27" i="32"/>
  <c r="Z18" i="32"/>
  <c r="Z27" i="32" s="1"/>
  <c r="S18" i="32"/>
  <c r="S27" i="32" s="1"/>
  <c r="AM14" i="32"/>
  <c r="AL14" i="32"/>
  <c r="AK14" i="32"/>
  <c r="AJ14" i="32"/>
  <c r="AF14" i="32"/>
  <c r="AE14" i="32"/>
  <c r="AD14" i="32"/>
  <c r="AC14" i="32"/>
  <c r="Y14" i="32"/>
  <c r="X14" i="32"/>
  <c r="W14" i="32"/>
  <c r="V14" i="32"/>
  <c r="R14" i="32"/>
  <c r="Q14" i="32"/>
  <c r="P14" i="32"/>
  <c r="O14" i="32"/>
  <c r="AN13" i="32"/>
  <c r="AG13" i="32"/>
  <c r="Z13" i="32"/>
  <c r="S13" i="32"/>
  <c r="AN12" i="32"/>
  <c r="AG12" i="32"/>
  <c r="Z12" i="32"/>
  <c r="S12" i="32"/>
  <c r="AN11" i="32"/>
  <c r="AG11" i="32"/>
  <c r="Z11" i="32"/>
  <c r="S11" i="32"/>
  <c r="AN10" i="32"/>
  <c r="AG10" i="32"/>
  <c r="Z10" i="32"/>
  <c r="S10" i="32"/>
  <c r="AN9" i="32"/>
  <c r="AG9" i="32"/>
  <c r="Z9" i="32"/>
  <c r="S9" i="32"/>
  <c r="AN8" i="32"/>
  <c r="AG8" i="32"/>
  <c r="Z8" i="32"/>
  <c r="S8" i="32"/>
  <c r="AN7" i="32"/>
  <c r="AG7" i="32"/>
  <c r="Z7" i="32"/>
  <c r="S7" i="32"/>
  <c r="AU33" i="32" l="1"/>
  <c r="AU37" i="32"/>
  <c r="AU36" i="32"/>
  <c r="AU35" i="32"/>
  <c r="AN27" i="32"/>
  <c r="AU32" i="32"/>
  <c r="AQ27" i="32"/>
  <c r="AT38" i="32"/>
  <c r="AQ38" i="32"/>
  <c r="AU26" i="32"/>
  <c r="AU25" i="32"/>
  <c r="AU23" i="32"/>
  <c r="AU22" i="32"/>
  <c r="AU21" i="32"/>
  <c r="AU20" i="32"/>
  <c r="AU18" i="32"/>
  <c r="AU12" i="32"/>
  <c r="AU11" i="32"/>
  <c r="AU10" i="32"/>
  <c r="AU8" i="32"/>
  <c r="AG14" i="32"/>
  <c r="AS14" i="32"/>
  <c r="AU13" i="32"/>
  <c r="AR38" i="32"/>
  <c r="AU38" i="32" s="1"/>
  <c r="S14" i="32"/>
  <c r="AT27" i="32"/>
  <c r="AU19" i="32"/>
  <c r="AU9" i="32"/>
  <c r="AR14" i="32"/>
  <c r="AU7" i="32"/>
  <c r="AQ14" i="32"/>
  <c r="AN14" i="32"/>
  <c r="S38" i="32"/>
  <c r="Z38" i="32"/>
  <c r="AG38" i="32"/>
  <c r="AN38" i="32"/>
  <c r="AT14" i="32"/>
  <c r="Z14" i="32"/>
  <c r="AU27" i="32" l="1"/>
  <c r="AU14" i="32"/>
  <c r="L18" i="32" l="1"/>
  <c r="L17" i="32"/>
  <c r="L15" i="32"/>
  <c r="L14" i="32"/>
  <c r="L13" i="32"/>
  <c r="L9" i="32"/>
  <c r="K9" i="32"/>
  <c r="L7" i="32"/>
  <c r="K7" i="32"/>
  <c r="L6" i="32"/>
  <c r="K6" i="32"/>
  <c r="J19" i="32" l="1"/>
  <c r="I19" i="32"/>
  <c r="H19" i="32"/>
  <c r="G19" i="32"/>
  <c r="F19" i="32"/>
  <c r="E19" i="32"/>
  <c r="D19" i="32"/>
  <c r="C19" i="32"/>
  <c r="J16" i="32"/>
  <c r="I16" i="32"/>
  <c r="H16" i="32"/>
  <c r="G16" i="32"/>
  <c r="F16" i="32"/>
  <c r="E16" i="32"/>
  <c r="D16" i="32"/>
  <c r="C16" i="32"/>
  <c r="J12" i="32"/>
  <c r="I12" i="32"/>
  <c r="H12" i="32"/>
  <c r="G12" i="32"/>
  <c r="D12" i="32"/>
  <c r="C12" i="32"/>
  <c r="L11" i="32"/>
  <c r="J8" i="32"/>
  <c r="I8" i="32"/>
  <c r="H8" i="32"/>
  <c r="G8" i="32"/>
  <c r="F8" i="32"/>
  <c r="E8" i="32"/>
  <c r="D8" i="32"/>
  <c r="C8" i="32"/>
  <c r="L8" i="32" l="1"/>
  <c r="F12" i="32"/>
  <c r="L12" i="32" s="1"/>
  <c r="L10" i="32"/>
  <c r="K16" i="32"/>
  <c r="K19" i="32"/>
  <c r="K8" i="32"/>
  <c r="E12" i="32"/>
  <c r="E20" i="32" s="1"/>
  <c r="L16" i="32"/>
  <c r="L19" i="32"/>
  <c r="C20" i="32"/>
  <c r="D20" i="32"/>
  <c r="H20" i="32"/>
  <c r="I20" i="32"/>
  <c r="G20" i="32"/>
  <c r="J20" i="32"/>
  <c r="F20" i="32"/>
  <c r="K20" i="32" l="1"/>
  <c r="K12" i="32"/>
  <c r="L20" i="32"/>
  <c r="E65" i="31"/>
  <c r="D65" i="31"/>
  <c r="C65" i="31"/>
  <c r="B65" i="31"/>
  <c r="F64" i="31"/>
  <c r="I64" i="31" s="1"/>
  <c r="F63" i="31"/>
  <c r="H63" i="31" s="1"/>
  <c r="F62" i="31"/>
  <c r="H62" i="31" s="1"/>
  <c r="F61" i="31"/>
  <c r="I61" i="31" s="1"/>
  <c r="F60" i="31"/>
  <c r="I60" i="31" s="1"/>
  <c r="F59" i="31"/>
  <c r="H59" i="31" s="1"/>
  <c r="F58" i="31"/>
  <c r="H58" i="31" s="1"/>
  <c r="F57" i="31"/>
  <c r="I57" i="31" s="1"/>
  <c r="F56" i="31"/>
  <c r="I56" i="31" s="1"/>
  <c r="F55" i="31"/>
  <c r="H55" i="31" s="1"/>
  <c r="F54" i="31"/>
  <c r="H54" i="31" s="1"/>
  <c r="F53" i="31"/>
  <c r="H53" i="31" s="1"/>
  <c r="F52" i="31"/>
  <c r="I52" i="31" s="1"/>
  <c r="F51" i="31"/>
  <c r="H51" i="31" s="1"/>
  <c r="F50" i="31"/>
  <c r="H50" i="31" s="1"/>
  <c r="F49" i="31"/>
  <c r="I49" i="31" s="1"/>
  <c r="F48" i="31"/>
  <c r="I48" i="31" s="1"/>
  <c r="F47" i="31"/>
  <c r="H47" i="31" s="1"/>
  <c r="F46" i="31"/>
  <c r="H46" i="31" s="1"/>
  <c r="F45" i="31"/>
  <c r="I45" i="31" s="1"/>
  <c r="F44" i="31"/>
  <c r="I44" i="31" s="1"/>
  <c r="F43" i="31"/>
  <c r="H43" i="31" s="1"/>
  <c r="F42" i="31"/>
  <c r="H42" i="31" s="1"/>
  <c r="F41" i="31"/>
  <c r="I41" i="31" s="1"/>
  <c r="F40" i="31"/>
  <c r="I40" i="31" s="1"/>
  <c r="F39" i="31"/>
  <c r="H39" i="31" s="1"/>
  <c r="F38" i="31"/>
  <c r="H38" i="31" s="1"/>
  <c r="F37" i="31"/>
  <c r="H37" i="31" s="1"/>
  <c r="F36" i="31"/>
  <c r="I36" i="31" s="1"/>
  <c r="F35" i="31"/>
  <c r="H35" i="31" s="1"/>
  <c r="F34" i="31"/>
  <c r="H34" i="31" s="1"/>
  <c r="F33" i="31"/>
  <c r="I33" i="31" s="1"/>
  <c r="F32" i="31"/>
  <c r="I32" i="31" s="1"/>
  <c r="F31" i="31"/>
  <c r="H31" i="31" s="1"/>
  <c r="F30" i="31"/>
  <c r="H30" i="31" s="1"/>
  <c r="F29" i="31"/>
  <c r="H29" i="31" s="1"/>
  <c r="F28" i="31"/>
  <c r="I28" i="31" s="1"/>
  <c r="F27" i="31"/>
  <c r="H27" i="31" s="1"/>
  <c r="F26" i="31"/>
  <c r="H26" i="31" s="1"/>
  <c r="F25" i="31"/>
  <c r="I25" i="31" s="1"/>
  <c r="F24" i="31"/>
  <c r="H24" i="31" s="1"/>
  <c r="F23" i="31"/>
  <c r="H23" i="31" s="1"/>
  <c r="F22" i="31"/>
  <c r="H22" i="31" s="1"/>
  <c r="F21" i="31"/>
  <c r="I21" i="31" s="1"/>
  <c r="F20" i="31"/>
  <c r="H20" i="31" s="1"/>
  <c r="F19" i="31"/>
  <c r="H19" i="31" s="1"/>
  <c r="F18" i="31"/>
  <c r="I18" i="31" s="1"/>
  <c r="F17" i="31"/>
  <c r="I17" i="31" s="1"/>
  <c r="F16" i="31"/>
  <c r="H16" i="31" s="1"/>
  <c r="F15" i="31"/>
  <c r="H15" i="31" s="1"/>
  <c r="F14" i="31"/>
  <c r="H14" i="31" s="1"/>
  <c r="F13" i="31"/>
  <c r="I13" i="31" s="1"/>
  <c r="F12" i="31"/>
  <c r="H12" i="31" s="1"/>
  <c r="F11" i="31"/>
  <c r="H11" i="31" s="1"/>
  <c r="F10" i="31"/>
  <c r="I10" i="31" s="1"/>
  <c r="F9" i="31"/>
  <c r="I9" i="31" s="1"/>
  <c r="F8" i="31"/>
  <c r="H8" i="31" s="1"/>
  <c r="F7" i="31"/>
  <c r="H7" i="31" s="1"/>
  <c r="F6" i="31"/>
  <c r="H6" i="31" s="1"/>
  <c r="F5" i="31"/>
  <c r="I5" i="31" s="1"/>
  <c r="F4" i="31"/>
  <c r="H4" i="31" s="1"/>
  <c r="I58" i="31" l="1"/>
  <c r="H61" i="31"/>
  <c r="I14" i="31"/>
  <c r="I29" i="31"/>
  <c r="H10" i="31"/>
  <c r="I15" i="31"/>
  <c r="H18" i="31"/>
  <c r="I38" i="31"/>
  <c r="H41" i="31"/>
  <c r="H21" i="31"/>
  <c r="H33" i="31"/>
  <c r="I22" i="31"/>
  <c r="H25" i="31"/>
  <c r="I42" i="31"/>
  <c r="H45" i="31"/>
  <c r="I54" i="31"/>
  <c r="H57" i="31"/>
  <c r="I7" i="31"/>
  <c r="I6" i="31"/>
  <c r="I30" i="31"/>
  <c r="I37" i="31"/>
  <c r="I46" i="31"/>
  <c r="H49" i="31"/>
  <c r="I53" i="31"/>
  <c r="I62" i="31"/>
  <c r="I11" i="31"/>
  <c r="I19" i="31"/>
  <c r="I23" i="31"/>
  <c r="H28" i="31"/>
  <c r="I34" i="31"/>
  <c r="I50" i="31"/>
  <c r="I4" i="31"/>
  <c r="I8" i="31"/>
  <c r="I12" i="31"/>
  <c r="I16" i="31"/>
  <c r="I20" i="31"/>
  <c r="I24" i="31"/>
  <c r="I27" i="31"/>
  <c r="I31" i="31"/>
  <c r="I35" i="31"/>
  <c r="I39" i="31"/>
  <c r="I43" i="31"/>
  <c r="I47" i="31"/>
  <c r="I51" i="31"/>
  <c r="I55" i="31"/>
  <c r="I59" i="31"/>
  <c r="I63" i="31"/>
  <c r="F65" i="31"/>
  <c r="I65" i="31" s="1"/>
  <c r="H13" i="31"/>
  <c r="H17" i="31"/>
  <c r="H32" i="31"/>
  <c r="H36" i="31"/>
  <c r="H40" i="31"/>
  <c r="H44" i="31"/>
  <c r="H48" i="31"/>
  <c r="H52" i="31"/>
  <c r="H56" i="31"/>
  <c r="H60" i="31"/>
  <c r="H64" i="31"/>
  <c r="H5" i="31"/>
  <c r="H9" i="31"/>
  <c r="E96" i="30"/>
  <c r="D96" i="30"/>
  <c r="C96" i="30"/>
  <c r="B96" i="30"/>
  <c r="F95" i="30"/>
  <c r="I95" i="30" s="1"/>
  <c r="F94" i="30"/>
  <c r="H94" i="30" s="1"/>
  <c r="F93" i="30"/>
  <c r="H93" i="30" s="1"/>
  <c r="F92" i="30"/>
  <c r="I92" i="30" s="1"/>
  <c r="F91" i="30"/>
  <c r="I91" i="30" s="1"/>
  <c r="F90" i="30"/>
  <c r="H90" i="30" s="1"/>
  <c r="F89" i="30"/>
  <c r="H89" i="30" s="1"/>
  <c r="I88" i="30"/>
  <c r="H88" i="30"/>
  <c r="F88" i="30"/>
  <c r="F87" i="30"/>
  <c r="I87" i="30" s="1"/>
  <c r="F86" i="30"/>
  <c r="H86" i="30" s="1"/>
  <c r="I85" i="30"/>
  <c r="F85" i="30"/>
  <c r="H85" i="30" s="1"/>
  <c r="F84" i="30"/>
  <c r="I84" i="30" s="1"/>
  <c r="F83" i="30"/>
  <c r="I83" i="30" s="1"/>
  <c r="F82" i="30"/>
  <c r="H82" i="30" s="1"/>
  <c r="F81" i="30"/>
  <c r="H81" i="30" s="1"/>
  <c r="F80" i="30"/>
  <c r="I80" i="30" s="1"/>
  <c r="F79" i="30"/>
  <c r="I79" i="30" s="1"/>
  <c r="F78" i="30"/>
  <c r="H78" i="30" s="1"/>
  <c r="F77" i="30"/>
  <c r="H77" i="30" s="1"/>
  <c r="F76" i="30"/>
  <c r="I76" i="30" s="1"/>
  <c r="F75" i="30"/>
  <c r="I75" i="30" s="1"/>
  <c r="F74" i="30"/>
  <c r="H74" i="30" s="1"/>
  <c r="F73" i="30"/>
  <c r="H73" i="30" s="1"/>
  <c r="F72" i="30"/>
  <c r="H72" i="30" s="1"/>
  <c r="F71" i="30"/>
  <c r="H71" i="30" s="1"/>
  <c r="F70" i="30"/>
  <c r="H70" i="30" s="1"/>
  <c r="H69" i="30"/>
  <c r="F69" i="30"/>
  <c r="F68" i="30"/>
  <c r="H68" i="30" s="1"/>
  <c r="F67" i="30"/>
  <c r="H67" i="30" s="1"/>
  <c r="F66" i="30"/>
  <c r="I66" i="30" s="1"/>
  <c r="F65" i="30"/>
  <c r="I65" i="30" s="1"/>
  <c r="F64" i="30"/>
  <c r="H64" i="30" s="1"/>
  <c r="F62" i="30"/>
  <c r="H62" i="30" s="1"/>
  <c r="F61" i="30"/>
  <c r="I61" i="30" s="1"/>
  <c r="F60" i="30"/>
  <c r="I60" i="30" s="1"/>
  <c r="F59" i="30"/>
  <c r="H59" i="30" s="1"/>
  <c r="F58" i="30"/>
  <c r="H58" i="30" s="1"/>
  <c r="F57" i="30"/>
  <c r="H57" i="30" s="1"/>
  <c r="F56" i="30"/>
  <c r="I56" i="30" s="1"/>
  <c r="F55" i="30"/>
  <c r="H55" i="30" s="1"/>
  <c r="F54" i="30"/>
  <c r="H54" i="30" s="1"/>
  <c r="F53" i="30"/>
  <c r="H53" i="30" s="1"/>
  <c r="F52" i="30"/>
  <c r="I52" i="30" s="1"/>
  <c r="F51" i="30"/>
  <c r="H51" i="30" s="1"/>
  <c r="F50" i="30"/>
  <c r="H50" i="30" s="1"/>
  <c r="F49" i="30"/>
  <c r="I49" i="30" s="1"/>
  <c r="F48" i="30"/>
  <c r="I48" i="30" s="1"/>
  <c r="F47" i="30"/>
  <c r="H47" i="30" s="1"/>
  <c r="F46" i="30"/>
  <c r="H46" i="30" s="1"/>
  <c r="F45" i="30"/>
  <c r="I45" i="30" s="1"/>
  <c r="H44" i="30"/>
  <c r="F44" i="30"/>
  <c r="I44" i="30" s="1"/>
  <c r="F43" i="30"/>
  <c r="H43" i="30" s="1"/>
  <c r="F42" i="30"/>
  <c r="H42" i="30" s="1"/>
  <c r="F41" i="30"/>
  <c r="I41" i="30" s="1"/>
  <c r="F40" i="30"/>
  <c r="H40" i="30" s="1"/>
  <c r="F39" i="30"/>
  <c r="H39" i="30" s="1"/>
  <c r="F38" i="30"/>
  <c r="I38" i="30" s="1"/>
  <c r="H37" i="30"/>
  <c r="F37" i="30"/>
  <c r="I37" i="30" s="1"/>
  <c r="F36" i="30"/>
  <c r="H36" i="30" s="1"/>
  <c r="F35" i="30"/>
  <c r="H35" i="30" s="1"/>
  <c r="H34" i="30"/>
  <c r="F34" i="30"/>
  <c r="I34" i="30" s="1"/>
  <c r="F33" i="30"/>
  <c r="I33" i="30" s="1"/>
  <c r="F32" i="30"/>
  <c r="H32" i="30" s="1"/>
  <c r="F31" i="30"/>
  <c r="H31" i="30" s="1"/>
  <c r="F30" i="30"/>
  <c r="I30" i="30" s="1"/>
  <c r="F29" i="30"/>
  <c r="I29" i="30" s="1"/>
  <c r="F28" i="30"/>
  <c r="H28" i="30" s="1"/>
  <c r="F27" i="30"/>
  <c r="H27" i="30" s="1"/>
  <c r="F26" i="30"/>
  <c r="I26" i="30" s="1"/>
  <c r="F25" i="30"/>
  <c r="I25" i="30" s="1"/>
  <c r="F24" i="30"/>
  <c r="H24" i="30" s="1"/>
  <c r="F23" i="30"/>
  <c r="H23" i="30" s="1"/>
  <c r="F22" i="30"/>
  <c r="I22" i="30" s="1"/>
  <c r="H21" i="30"/>
  <c r="F21" i="30"/>
  <c r="I21" i="30" s="1"/>
  <c r="F20" i="30"/>
  <c r="H20" i="30" s="1"/>
  <c r="F19" i="30"/>
  <c r="H19" i="30" s="1"/>
  <c r="F18" i="30"/>
  <c r="I18" i="30" s="1"/>
  <c r="F17" i="30"/>
  <c r="I17" i="30" s="1"/>
  <c r="F16" i="30"/>
  <c r="H16" i="30" s="1"/>
  <c r="F15" i="30"/>
  <c r="H15" i="30" s="1"/>
  <c r="F14" i="30"/>
  <c r="I14" i="30" s="1"/>
  <c r="H13" i="30"/>
  <c r="F12" i="30"/>
  <c r="I12" i="30" s="1"/>
  <c r="F11" i="30"/>
  <c r="I11" i="30" s="1"/>
  <c r="F10" i="30"/>
  <c r="I10" i="30" s="1"/>
  <c r="F9" i="30"/>
  <c r="H9" i="30" s="1"/>
  <c r="F8" i="30"/>
  <c r="I8" i="30" s="1"/>
  <c r="F7" i="30"/>
  <c r="H7" i="30" s="1"/>
  <c r="F6" i="30"/>
  <c r="H6" i="30" s="1"/>
  <c r="F5" i="30"/>
  <c r="I5" i="30" s="1"/>
  <c r="F4" i="30"/>
  <c r="I81" i="30" l="1"/>
  <c r="H84" i="30"/>
  <c r="H26" i="30"/>
  <c r="H29" i="30"/>
  <c r="H49" i="30"/>
  <c r="H56" i="30"/>
  <c r="H22" i="30"/>
  <c r="H45" i="30"/>
  <c r="H52" i="30"/>
  <c r="I57" i="30"/>
  <c r="H60" i="30"/>
  <c r="H8" i="30"/>
  <c r="I15" i="30"/>
  <c r="H18" i="30"/>
  <c r="H25" i="30"/>
  <c r="H30" i="30"/>
  <c r="H33" i="30"/>
  <c r="H38" i="30"/>
  <c r="H41" i="30"/>
  <c r="H48" i="30"/>
  <c r="H65" i="30"/>
  <c r="I53" i="30"/>
  <c r="H5" i="30"/>
  <c r="I9" i="30"/>
  <c r="H12" i="30"/>
  <c r="H14" i="30"/>
  <c r="I42" i="30"/>
  <c r="I46" i="30"/>
  <c r="I50" i="30"/>
  <c r="I54" i="30"/>
  <c r="I58" i="30"/>
  <c r="I62" i="30"/>
  <c r="I67" i="30"/>
  <c r="I77" i="30"/>
  <c r="H80" i="30"/>
  <c r="I93" i="30"/>
  <c r="H65" i="31"/>
  <c r="H61" i="30"/>
  <c r="H66" i="30"/>
  <c r="I70" i="30"/>
  <c r="I73" i="30"/>
  <c r="H76" i="30"/>
  <c r="I89" i="30"/>
  <c r="H92" i="30"/>
  <c r="F96" i="30"/>
  <c r="I96" i="30" s="1"/>
  <c r="I19" i="30"/>
  <c r="I23" i="30"/>
  <c r="I27" i="30"/>
  <c r="I31" i="30"/>
  <c r="I35" i="30"/>
  <c r="I39" i="30"/>
  <c r="H4" i="30"/>
  <c r="H17" i="30"/>
  <c r="I4" i="30"/>
  <c r="I7" i="30"/>
  <c r="H10" i="30"/>
  <c r="I16" i="30"/>
  <c r="I20" i="30"/>
  <c r="I24" i="30"/>
  <c r="I28" i="30"/>
  <c r="I32" i="30"/>
  <c r="I36" i="30"/>
  <c r="I43" i="30"/>
  <c r="I47" i="30"/>
  <c r="I51" i="30"/>
  <c r="I55" i="30"/>
  <c r="I59" i="30"/>
  <c r="I64" i="30"/>
  <c r="I68" i="30"/>
  <c r="I71" i="30"/>
  <c r="I74" i="30"/>
  <c r="I78" i="30"/>
  <c r="I82" i="30"/>
  <c r="I86" i="30"/>
  <c r="I90" i="30"/>
  <c r="I94" i="30"/>
  <c r="H11" i="30"/>
  <c r="H75" i="30"/>
  <c r="H79" i="30"/>
  <c r="H83" i="30"/>
  <c r="H87" i="30"/>
  <c r="H91" i="30"/>
  <c r="H95" i="30"/>
  <c r="G71" i="29"/>
  <c r="F70" i="29"/>
  <c r="I70" i="29" s="1"/>
  <c r="F69" i="29"/>
  <c r="H69" i="29" s="1"/>
  <c r="F68" i="29"/>
  <c r="I68" i="29" s="1"/>
  <c r="F67" i="29"/>
  <c r="H67" i="29" s="1"/>
  <c r="F66" i="29"/>
  <c r="I66" i="29" s="1"/>
  <c r="F65" i="29"/>
  <c r="H65" i="29" s="1"/>
  <c r="F64" i="29"/>
  <c r="I64" i="29" s="1"/>
  <c r="F63" i="29"/>
  <c r="H63" i="29" s="1"/>
  <c r="F62" i="29"/>
  <c r="I62" i="29" s="1"/>
  <c r="F61" i="29"/>
  <c r="H61" i="29" s="1"/>
  <c r="F60" i="29"/>
  <c r="I60" i="29" s="1"/>
  <c r="F59" i="29"/>
  <c r="H59" i="29" s="1"/>
  <c r="F58" i="29"/>
  <c r="I58" i="29" s="1"/>
  <c r="F57" i="29"/>
  <c r="H57" i="29" s="1"/>
  <c r="F56" i="29"/>
  <c r="I56" i="29" s="1"/>
  <c r="F55" i="29"/>
  <c r="H55" i="29" s="1"/>
  <c r="F54" i="29"/>
  <c r="I54" i="29" s="1"/>
  <c r="F53" i="29"/>
  <c r="H53" i="29" s="1"/>
  <c r="F52" i="29"/>
  <c r="I52" i="29" s="1"/>
  <c r="F51" i="29"/>
  <c r="H51" i="29" s="1"/>
  <c r="F50" i="29"/>
  <c r="I50" i="29" s="1"/>
  <c r="F49" i="29"/>
  <c r="H49" i="29" s="1"/>
  <c r="F48" i="29"/>
  <c r="I48" i="29" s="1"/>
  <c r="F47" i="29"/>
  <c r="H47" i="29" s="1"/>
  <c r="F46" i="29"/>
  <c r="I46" i="29" s="1"/>
  <c r="F45" i="29"/>
  <c r="H45" i="29" s="1"/>
  <c r="F44" i="29"/>
  <c r="I44" i="29" s="1"/>
  <c r="F43" i="29"/>
  <c r="H43" i="29" s="1"/>
  <c r="F42" i="29"/>
  <c r="I42" i="29" s="1"/>
  <c r="F41" i="29"/>
  <c r="H41" i="29" s="1"/>
  <c r="F40" i="29"/>
  <c r="I40" i="29" s="1"/>
  <c r="F39" i="29"/>
  <c r="H39" i="29" s="1"/>
  <c r="F38" i="29"/>
  <c r="I38" i="29" s="1"/>
  <c r="F37" i="29"/>
  <c r="H37" i="29" s="1"/>
  <c r="F36" i="29"/>
  <c r="I36" i="29" s="1"/>
  <c r="F35" i="29"/>
  <c r="H35" i="29" s="1"/>
  <c r="F34" i="29"/>
  <c r="I34" i="29" s="1"/>
  <c r="F33" i="29"/>
  <c r="H33" i="29" s="1"/>
  <c r="F32" i="29"/>
  <c r="I32" i="29" s="1"/>
  <c r="F31" i="29"/>
  <c r="H31" i="29" s="1"/>
  <c r="F30" i="29"/>
  <c r="I30" i="29" s="1"/>
  <c r="F29" i="29"/>
  <c r="H29" i="29" s="1"/>
  <c r="F28" i="29"/>
  <c r="I28" i="29" s="1"/>
  <c r="F27" i="29"/>
  <c r="H27" i="29" s="1"/>
  <c r="F26" i="29"/>
  <c r="I26" i="29" s="1"/>
  <c r="F25" i="29"/>
  <c r="I25" i="29" s="1"/>
  <c r="F24" i="29"/>
  <c r="I24" i="29" s="1"/>
  <c r="F23" i="29"/>
  <c r="I23" i="29" s="1"/>
  <c r="F22" i="29"/>
  <c r="I22" i="29" s="1"/>
  <c r="F21" i="29"/>
  <c r="I21" i="29" s="1"/>
  <c r="F20" i="29"/>
  <c r="I20" i="29" s="1"/>
  <c r="F19" i="29"/>
  <c r="I19" i="29" s="1"/>
  <c r="F18" i="29"/>
  <c r="I18" i="29" s="1"/>
  <c r="F17" i="29"/>
  <c r="I17" i="29" s="1"/>
  <c r="F16" i="29"/>
  <c r="I16" i="29" s="1"/>
  <c r="F15" i="29"/>
  <c r="I15" i="29" s="1"/>
  <c r="F14" i="29"/>
  <c r="I14" i="29" s="1"/>
  <c r="F13" i="29"/>
  <c r="I13" i="29" s="1"/>
  <c r="F12" i="29"/>
  <c r="I12" i="29" s="1"/>
  <c r="F11" i="29"/>
  <c r="I11" i="29" s="1"/>
  <c r="F10" i="29"/>
  <c r="I10" i="29" s="1"/>
  <c r="F9" i="29"/>
  <c r="I9" i="29" s="1"/>
  <c r="F8" i="29"/>
  <c r="I8" i="29" s="1"/>
  <c r="F7" i="29"/>
  <c r="I7" i="29" s="1"/>
  <c r="F6" i="29"/>
  <c r="I6" i="29" s="1"/>
  <c r="F5" i="29"/>
  <c r="H5" i="29" s="1"/>
  <c r="F4" i="29"/>
  <c r="I5" i="29" l="1"/>
  <c r="H58" i="29"/>
  <c r="H16" i="29"/>
  <c r="H52" i="29"/>
  <c r="F71" i="29"/>
  <c r="I71" i="29" s="1"/>
  <c r="H62" i="29"/>
  <c r="H60" i="29"/>
  <c r="H96" i="30"/>
  <c r="H24" i="29"/>
  <c r="H56" i="29"/>
  <c r="H48" i="29"/>
  <c r="H54" i="29"/>
  <c r="H10" i="29"/>
  <c r="H20" i="29"/>
  <c r="I67" i="29"/>
  <c r="H4" i="29"/>
  <c r="H12" i="29"/>
  <c r="H14" i="29"/>
  <c r="H22" i="29"/>
  <c r="I27" i="29"/>
  <c r="I29" i="29"/>
  <c r="I31" i="29"/>
  <c r="I33" i="29"/>
  <c r="I35" i="29"/>
  <c r="I37" i="29"/>
  <c r="I39" i="29"/>
  <c r="I41" i="29"/>
  <c r="I43" i="29"/>
  <c r="I45" i="29"/>
  <c r="I47" i="29"/>
  <c r="I49" i="29"/>
  <c r="I51" i="29"/>
  <c r="I53" i="29"/>
  <c r="I55" i="29"/>
  <c r="I57" i="29"/>
  <c r="I59" i="29"/>
  <c r="I61" i="29"/>
  <c r="I63" i="29"/>
  <c r="I69" i="29"/>
  <c r="H8" i="29"/>
  <c r="H18" i="29"/>
  <c r="H26" i="29"/>
  <c r="H28" i="29"/>
  <c r="H30" i="29"/>
  <c r="H32" i="29"/>
  <c r="H34" i="29"/>
  <c r="H36" i="29"/>
  <c r="H38" i="29"/>
  <c r="H40" i="29"/>
  <c r="H42" i="29"/>
  <c r="H44" i="29"/>
  <c r="H46" i="29"/>
  <c r="H50" i="29"/>
  <c r="H6" i="29"/>
  <c r="I65" i="29"/>
  <c r="I4" i="29"/>
  <c r="H7" i="29"/>
  <c r="H9" i="29"/>
  <c r="H11" i="29"/>
  <c r="H13" i="29"/>
  <c r="H15" i="29"/>
  <c r="H17" i="29"/>
  <c r="H19" i="29"/>
  <c r="H21" i="29"/>
  <c r="H23" i="29"/>
  <c r="H25" i="29"/>
  <c r="H64" i="29"/>
  <c r="H66" i="29"/>
  <c r="H68" i="29"/>
  <c r="H70" i="29"/>
  <c r="G98" i="28"/>
  <c r="E98" i="28"/>
  <c r="D98" i="28"/>
  <c r="C98" i="28"/>
  <c r="B98" i="28"/>
  <c r="F97" i="28"/>
  <c r="I97" i="28" s="1"/>
  <c r="F96" i="28"/>
  <c r="H96" i="28" s="1"/>
  <c r="F95" i="28"/>
  <c r="H95" i="28" s="1"/>
  <c r="F94" i="28"/>
  <c r="I94" i="28" s="1"/>
  <c r="F93" i="28"/>
  <c r="I93" i="28" s="1"/>
  <c r="F92" i="28"/>
  <c r="H92" i="28" s="1"/>
  <c r="F91" i="28"/>
  <c r="H91" i="28" s="1"/>
  <c r="F90" i="28"/>
  <c r="H90" i="28" s="1"/>
  <c r="F89" i="28"/>
  <c r="I89" i="28" s="1"/>
  <c r="F88" i="28"/>
  <c r="H88" i="28" s="1"/>
  <c r="F87" i="28"/>
  <c r="H87" i="28" s="1"/>
  <c r="F86" i="28"/>
  <c r="H86" i="28" s="1"/>
  <c r="F85" i="28"/>
  <c r="I85" i="28" s="1"/>
  <c r="F84" i="28"/>
  <c r="H84" i="28" s="1"/>
  <c r="F83" i="28"/>
  <c r="H83" i="28" s="1"/>
  <c r="F82" i="28"/>
  <c r="I82" i="28" s="1"/>
  <c r="F81" i="28"/>
  <c r="I81" i="28" s="1"/>
  <c r="F80" i="28"/>
  <c r="H80" i="28" s="1"/>
  <c r="F79" i="28"/>
  <c r="H79" i="28" s="1"/>
  <c r="F78" i="28"/>
  <c r="H78" i="28" s="1"/>
  <c r="F77" i="28"/>
  <c r="I77" i="28" s="1"/>
  <c r="F76" i="28"/>
  <c r="H76" i="28" s="1"/>
  <c r="F75" i="28"/>
  <c r="H75" i="28" s="1"/>
  <c r="F74" i="28"/>
  <c r="I74" i="28" s="1"/>
  <c r="F73" i="28"/>
  <c r="I73" i="28" s="1"/>
  <c r="F72" i="28"/>
  <c r="H72" i="28" s="1"/>
  <c r="F71" i="28"/>
  <c r="H71" i="28" s="1"/>
  <c r="F70" i="28"/>
  <c r="I70" i="28" s="1"/>
  <c r="F69" i="28"/>
  <c r="I69" i="28" s="1"/>
  <c r="F68" i="28"/>
  <c r="H68" i="28" s="1"/>
  <c r="F67" i="28"/>
  <c r="H67" i="28" s="1"/>
  <c r="F66" i="28"/>
  <c r="I66" i="28" s="1"/>
  <c r="F65" i="28"/>
  <c r="I65" i="28" s="1"/>
  <c r="F64" i="28"/>
  <c r="H64" i="28" s="1"/>
  <c r="F63" i="28"/>
  <c r="H63" i="28" s="1"/>
  <c r="F62" i="28"/>
  <c r="I62" i="28" s="1"/>
  <c r="F61" i="28"/>
  <c r="I61" i="28" s="1"/>
  <c r="F60" i="28"/>
  <c r="H60" i="28" s="1"/>
  <c r="F59" i="28"/>
  <c r="H59" i="28" s="1"/>
  <c r="F58" i="28"/>
  <c r="I58" i="28" s="1"/>
  <c r="F57" i="28"/>
  <c r="I57" i="28" s="1"/>
  <c r="F56" i="28"/>
  <c r="H56" i="28" s="1"/>
  <c r="F55" i="28"/>
  <c r="H55" i="28" s="1"/>
  <c r="F54" i="28"/>
  <c r="I54" i="28" s="1"/>
  <c r="F53" i="28"/>
  <c r="I53" i="28" s="1"/>
  <c r="F52" i="28"/>
  <c r="H52" i="28" s="1"/>
  <c r="F51" i="28"/>
  <c r="H51" i="28" s="1"/>
  <c r="F50" i="28"/>
  <c r="I50" i="28" s="1"/>
  <c r="F49" i="28"/>
  <c r="I49" i="28" s="1"/>
  <c r="F48" i="28"/>
  <c r="H48" i="28" s="1"/>
  <c r="F47" i="28"/>
  <c r="H47" i="28" s="1"/>
  <c r="F46" i="28"/>
  <c r="I46" i="28" s="1"/>
  <c r="F45" i="28"/>
  <c r="I45" i="28" s="1"/>
  <c r="F44" i="28"/>
  <c r="H44" i="28" s="1"/>
  <c r="F43" i="28"/>
  <c r="H43" i="28" s="1"/>
  <c r="F42" i="28"/>
  <c r="I42" i="28" s="1"/>
  <c r="F41" i="28"/>
  <c r="I41" i="28" s="1"/>
  <c r="F40" i="28"/>
  <c r="H40" i="28" s="1"/>
  <c r="F39" i="28"/>
  <c r="H39" i="28" s="1"/>
  <c r="F38" i="28"/>
  <c r="I38" i="28" s="1"/>
  <c r="F37" i="28"/>
  <c r="I37" i="28" s="1"/>
  <c r="F36" i="28"/>
  <c r="H36" i="28" s="1"/>
  <c r="F35" i="28"/>
  <c r="H35" i="28" s="1"/>
  <c r="F34" i="28"/>
  <c r="I34" i="28" s="1"/>
  <c r="F33" i="28"/>
  <c r="I33" i="28" s="1"/>
  <c r="F32" i="28"/>
  <c r="H32" i="28" s="1"/>
  <c r="F31" i="28"/>
  <c r="H31" i="28" s="1"/>
  <c r="F30" i="28"/>
  <c r="I30" i="28" s="1"/>
  <c r="F29" i="28"/>
  <c r="I29" i="28" s="1"/>
  <c r="F28" i="28"/>
  <c r="H28" i="28" s="1"/>
  <c r="I27" i="28"/>
  <c r="F27" i="28"/>
  <c r="H27" i="28" s="1"/>
  <c r="F26" i="28"/>
  <c r="I26" i="28" s="1"/>
  <c r="F25" i="28"/>
  <c r="I25" i="28" s="1"/>
  <c r="F24" i="28"/>
  <c r="H24" i="28" s="1"/>
  <c r="F23" i="28"/>
  <c r="H23" i="28" s="1"/>
  <c r="F22" i="28"/>
  <c r="I22" i="28" s="1"/>
  <c r="F21" i="28"/>
  <c r="I21" i="28" s="1"/>
  <c r="F20" i="28"/>
  <c r="H20" i="28" s="1"/>
  <c r="F19" i="28"/>
  <c r="H19" i="28" s="1"/>
  <c r="F18" i="28"/>
  <c r="I18" i="28" s="1"/>
  <c r="F17" i="28"/>
  <c r="I17" i="28" s="1"/>
  <c r="F16" i="28"/>
  <c r="H16" i="28" s="1"/>
  <c r="F15" i="28"/>
  <c r="H15" i="28" s="1"/>
  <c r="F14" i="28"/>
  <c r="I14" i="28" s="1"/>
  <c r="F13" i="28"/>
  <c r="I13" i="28" s="1"/>
  <c r="F12" i="28"/>
  <c r="H12" i="28" s="1"/>
  <c r="F11" i="28"/>
  <c r="H11" i="28" s="1"/>
  <c r="F10" i="28"/>
  <c r="I10" i="28" s="1"/>
  <c r="F9" i="28"/>
  <c r="I9" i="28" s="1"/>
  <c r="F8" i="28"/>
  <c r="H8" i="28" s="1"/>
  <c r="F7" i="28"/>
  <c r="H7" i="28" s="1"/>
  <c r="F6" i="28"/>
  <c r="I6" i="28" s="1"/>
  <c r="F5" i="28"/>
  <c r="I5" i="28" s="1"/>
  <c r="H30" i="28" l="1"/>
  <c r="I86" i="28"/>
  <c r="H6" i="28"/>
  <c r="I75" i="28"/>
  <c r="I78" i="28"/>
  <c r="I90" i="28"/>
  <c r="I51" i="28"/>
  <c r="H54" i="28"/>
  <c r="I83" i="28"/>
  <c r="I19" i="28"/>
  <c r="H22" i="28"/>
  <c r="I43" i="28"/>
  <c r="H46" i="28"/>
  <c r="I11" i="28"/>
  <c r="H14" i="28"/>
  <c r="I35" i="28"/>
  <c r="H38" i="28"/>
  <c r="I67" i="28"/>
  <c r="H70" i="28"/>
  <c r="H71" i="29"/>
  <c r="I7" i="28"/>
  <c r="H10" i="28"/>
  <c r="I23" i="28"/>
  <c r="H26" i="28"/>
  <c r="I39" i="28"/>
  <c r="H42" i="28"/>
  <c r="I55" i="28"/>
  <c r="H58" i="28"/>
  <c r="I59" i="28"/>
  <c r="H62" i="28"/>
  <c r="I63" i="28"/>
  <c r="H66" i="28"/>
  <c r="I79" i="28"/>
  <c r="H82" i="28"/>
  <c r="I95" i="28"/>
  <c r="I91" i="28"/>
  <c r="H94" i="28"/>
  <c r="I15" i="28"/>
  <c r="H18" i="28"/>
  <c r="I31" i="28"/>
  <c r="H34" i="28"/>
  <c r="I47" i="28"/>
  <c r="H50" i="28"/>
  <c r="I71" i="28"/>
  <c r="H74" i="28"/>
  <c r="I87" i="28"/>
  <c r="I8" i="28"/>
  <c r="I12" i="28"/>
  <c r="I16" i="28"/>
  <c r="I20" i="28"/>
  <c r="I24" i="28"/>
  <c r="I28" i="28"/>
  <c r="I32" i="28"/>
  <c r="I36" i="28"/>
  <c r="I40" i="28"/>
  <c r="I44" i="28"/>
  <c r="I48" i="28"/>
  <c r="I52" i="28"/>
  <c r="I56" i="28"/>
  <c r="I60" i="28"/>
  <c r="I64" i="28"/>
  <c r="I68" i="28"/>
  <c r="I72" i="28"/>
  <c r="I76" i="28"/>
  <c r="I80" i="28"/>
  <c r="I84" i="28"/>
  <c r="I88" i="28"/>
  <c r="I92" i="28"/>
  <c r="I96" i="28"/>
  <c r="F98" i="28"/>
  <c r="I98" i="28" s="1"/>
  <c r="H5" i="28"/>
  <c r="H9" i="28"/>
  <c r="H13" i="28"/>
  <c r="H17" i="28"/>
  <c r="H21" i="28"/>
  <c r="H25" i="28"/>
  <c r="H29" i="28"/>
  <c r="H33" i="28"/>
  <c r="H37" i="28"/>
  <c r="H41" i="28"/>
  <c r="H45" i="28"/>
  <c r="H49" i="28"/>
  <c r="H53" i="28"/>
  <c r="H57" i="28"/>
  <c r="H61" i="28"/>
  <c r="H65" i="28"/>
  <c r="H69" i="28"/>
  <c r="H73" i="28"/>
  <c r="H77" i="28"/>
  <c r="H81" i="28"/>
  <c r="H85" i="28"/>
  <c r="H89" i="28"/>
  <c r="H93" i="28"/>
  <c r="H97" i="28"/>
  <c r="D7" i="27"/>
  <c r="G21" i="27"/>
  <c r="F21" i="27"/>
  <c r="E21" i="27"/>
  <c r="D21" i="27"/>
  <c r="H21" i="27" s="1"/>
  <c r="H20" i="27"/>
  <c r="H19" i="27"/>
  <c r="H18" i="27"/>
  <c r="G16" i="27"/>
  <c r="F16" i="27"/>
  <c r="E16" i="27"/>
  <c r="D16" i="27"/>
  <c r="H15" i="27"/>
  <c r="H14" i="27"/>
  <c r="H13" i="27"/>
  <c r="H9" i="27"/>
  <c r="H8" i="27"/>
  <c r="G7" i="27"/>
  <c r="G11" i="27" s="1"/>
  <c r="F7" i="27"/>
  <c r="E7" i="27"/>
  <c r="E11" i="27" s="1"/>
  <c r="E23" i="27" s="1"/>
  <c r="D11" i="27"/>
  <c r="H6" i="27"/>
  <c r="H5" i="27"/>
  <c r="H4" i="27"/>
  <c r="V25" i="26"/>
  <c r="U25" i="26"/>
  <c r="T25" i="26"/>
  <c r="S25" i="26"/>
  <c r="S26" i="26" s="1"/>
  <c r="R25" i="26"/>
  <c r="Q25" i="26"/>
  <c r="P25" i="26"/>
  <c r="V24" i="26"/>
  <c r="U24" i="26"/>
  <c r="T24" i="26"/>
  <c r="S24" i="26"/>
  <c r="R24" i="26"/>
  <c r="Q24" i="26"/>
  <c r="P24" i="26"/>
  <c r="E10" i="25"/>
  <c r="D10" i="25"/>
  <c r="C10" i="25"/>
  <c r="H38" i="24"/>
  <c r="G38" i="24"/>
  <c r="F38" i="24"/>
  <c r="E38" i="24"/>
  <c r="D38" i="24"/>
  <c r="C38" i="24"/>
  <c r="B38" i="24"/>
  <c r="H37" i="24"/>
  <c r="G37" i="24"/>
  <c r="F37" i="24"/>
  <c r="E37" i="24"/>
  <c r="D37" i="24"/>
  <c r="C37" i="24"/>
  <c r="B37" i="24"/>
  <c r="R26" i="26" l="1"/>
  <c r="V26" i="26"/>
  <c r="I37" i="24"/>
  <c r="P26" i="26"/>
  <c r="T26" i="26"/>
  <c r="I38" i="24"/>
  <c r="Q26" i="26"/>
  <c r="U26" i="26"/>
  <c r="H98" i="28"/>
  <c r="F11" i="27"/>
  <c r="F23" i="27" s="1"/>
  <c r="H10" i="27"/>
  <c r="H16" i="27"/>
  <c r="G23" i="27"/>
  <c r="H11" i="27"/>
  <c r="D23" i="27"/>
  <c r="C28" i="27"/>
  <c r="C29" i="27"/>
  <c r="C30" i="27"/>
  <c r="C31" i="27"/>
  <c r="D28" i="27"/>
  <c r="D29" i="27"/>
  <c r="D30" i="27"/>
  <c r="D31" i="27"/>
  <c r="H7" i="27"/>
  <c r="E28" i="27"/>
  <c r="E29" i="27"/>
  <c r="E30" i="27"/>
  <c r="E31" i="27"/>
  <c r="F28" i="27"/>
  <c r="F29" i="27"/>
  <c r="F30" i="27"/>
  <c r="F31" i="27"/>
  <c r="E39" i="24"/>
  <c r="B39" i="24"/>
  <c r="F39" i="24"/>
  <c r="C39" i="24"/>
  <c r="G39" i="24"/>
  <c r="D39" i="24"/>
  <c r="H39" i="24"/>
  <c r="I39" i="24" l="1"/>
  <c r="H23" i="27"/>
  <c r="I31" i="23"/>
  <c r="E32" i="23" s="1"/>
  <c r="I29" i="23"/>
  <c r="H30" i="23" s="1"/>
  <c r="I23" i="23"/>
  <c r="I21" i="23"/>
  <c r="B22" i="23" s="1"/>
  <c r="I15" i="23"/>
  <c r="E16" i="23" s="1"/>
  <c r="I13" i="23"/>
  <c r="I7" i="23"/>
  <c r="I39" i="23" l="1"/>
  <c r="G40" i="23" s="1"/>
  <c r="H14" i="23"/>
  <c r="I37" i="23"/>
  <c r="C38" i="23" s="1"/>
  <c r="B30" i="23"/>
  <c r="D22" i="23"/>
  <c r="F22" i="23"/>
  <c r="B14" i="23"/>
  <c r="D14" i="23"/>
  <c r="F14" i="23"/>
  <c r="H22" i="23"/>
  <c r="D30" i="23"/>
  <c r="H6" i="23"/>
  <c r="B6" i="23"/>
  <c r="D6" i="23"/>
  <c r="F30" i="23"/>
  <c r="F6" i="23"/>
  <c r="E8" i="23"/>
  <c r="C16" i="23"/>
  <c r="E24" i="23"/>
  <c r="G16" i="23"/>
  <c r="C32" i="23"/>
  <c r="G32" i="23"/>
  <c r="E6" i="23"/>
  <c r="B8" i="23"/>
  <c r="F8" i="23"/>
  <c r="C14" i="23"/>
  <c r="G14" i="23"/>
  <c r="D16" i="23"/>
  <c r="H16" i="23"/>
  <c r="E22" i="23"/>
  <c r="B24" i="23"/>
  <c r="F24" i="23"/>
  <c r="C30" i="23"/>
  <c r="G30" i="23"/>
  <c r="D32" i="23"/>
  <c r="C24" i="23"/>
  <c r="C8" i="23"/>
  <c r="G8" i="23"/>
  <c r="G24" i="23"/>
  <c r="C6" i="23"/>
  <c r="G6" i="23"/>
  <c r="D8" i="23"/>
  <c r="H8" i="23"/>
  <c r="E14" i="23"/>
  <c r="B16" i="23"/>
  <c r="F16" i="23"/>
  <c r="C22" i="23"/>
  <c r="G22" i="23"/>
  <c r="D24" i="23"/>
  <c r="H24" i="23"/>
  <c r="E30" i="23"/>
  <c r="B32" i="23"/>
  <c r="F32" i="23"/>
  <c r="I32" i="23" l="1"/>
  <c r="B40" i="23"/>
  <c r="B38" i="23"/>
  <c r="I6" i="23"/>
  <c r="C40" i="23"/>
  <c r="I30" i="23"/>
  <c r="E40" i="23"/>
  <c r="D40" i="23"/>
  <c r="H38" i="23"/>
  <c r="F40" i="23"/>
  <c r="H40" i="23"/>
  <c r="G38" i="23"/>
  <c r="D38" i="23"/>
  <c r="E38" i="23"/>
  <c r="F38" i="23"/>
  <c r="I22" i="23"/>
  <c r="I14" i="23"/>
  <c r="I24" i="23"/>
  <c r="I8" i="23"/>
  <c r="I16" i="23"/>
  <c r="I40" i="23" l="1"/>
  <c r="I38" i="23"/>
</calcChain>
</file>

<file path=xl/sharedStrings.xml><?xml version="1.0" encoding="utf-8"?>
<sst xmlns="http://schemas.openxmlformats.org/spreadsheetml/2006/main" count="906" uniqueCount="450">
  <si>
    <t>Provincia</t>
  </si>
  <si>
    <t>A Coruña</t>
  </si>
  <si>
    <t>Lugo</t>
  </si>
  <si>
    <t>Ourense</t>
  </si>
  <si>
    <t>Pontevedra</t>
  </si>
  <si>
    <t>Galicia</t>
  </si>
  <si>
    <t>INDICE</t>
  </si>
  <si>
    <t>GALICIA</t>
  </si>
  <si>
    <t xml:space="preserve">  </t>
  </si>
  <si>
    <t xml:space="preserve"> </t>
  </si>
  <si>
    <t>Orientación produtiva</t>
  </si>
  <si>
    <t>1 a 9</t>
  </si>
  <si>
    <t>10 a 19</t>
  </si>
  <si>
    <t>20 a 29</t>
  </si>
  <si>
    <t>30 a 49</t>
  </si>
  <si>
    <t>50 a 99</t>
  </si>
  <si>
    <t>100 a 199</t>
  </si>
  <si>
    <t>&gt; 199</t>
  </si>
  <si>
    <t>TOTAL</t>
  </si>
  <si>
    <t>Nº de vacas de leite</t>
  </si>
  <si>
    <t>% do estrato total</t>
  </si>
  <si>
    <t>Nº de vacas de carne</t>
  </si>
  <si>
    <t>-</t>
  </si>
  <si>
    <t>Distribución dos efectivos gandeiros por aptitude produtiva e tamaño de explotación</t>
  </si>
  <si>
    <t>Número de explotacións</t>
  </si>
  <si>
    <t>Número de vacas</t>
  </si>
  <si>
    <t>Vacas por explotación</t>
  </si>
  <si>
    <t>&lt; 199</t>
  </si>
  <si>
    <t>Estrutura do sector bovino por tamaño de explotación</t>
  </si>
  <si>
    <t>FONTE: Conselleria do Medio Rural: Rexistros administrativos</t>
  </si>
  <si>
    <t>Nº de explotacións segundo a orientación produtiva das vacas que aloxan</t>
  </si>
  <si>
    <t>Predominio de 
vacas de leite</t>
  </si>
  <si>
    <t>Predominio de
vacas de carne</t>
  </si>
  <si>
    <t>Igual número de vacas
de carne que de leite</t>
  </si>
  <si>
    <t>Estrutura do sector bovino segundo aptitude produtiva dos efectivos gandeiro</t>
  </si>
  <si>
    <t>Estrutura do sector bovino. Serie histórica</t>
  </si>
  <si>
    <t>Nº de explotacións</t>
  </si>
  <si>
    <t>Nº de vacas</t>
  </si>
  <si>
    <t>Tipo de animais</t>
  </si>
  <si>
    <t>Animais de máis de dous anos</t>
  </si>
  <si>
    <t xml:space="preserve">Machos </t>
  </si>
  <si>
    <t>Vacas</t>
  </si>
  <si>
    <t>De leite</t>
  </si>
  <si>
    <t>De carne</t>
  </si>
  <si>
    <t xml:space="preserve">Total </t>
  </si>
  <si>
    <t>Femias que 
nunca pariron</t>
  </si>
  <si>
    <t>Para sacrificio</t>
  </si>
  <si>
    <t>Resto</t>
  </si>
  <si>
    <t>TOTAL ANIMAIS DE MAIS DE DOUS ANOS</t>
  </si>
  <si>
    <t>Animais dun a dous anos</t>
  </si>
  <si>
    <t>Machos</t>
  </si>
  <si>
    <t xml:space="preserve">Femias </t>
  </si>
  <si>
    <t>Para reposición</t>
  </si>
  <si>
    <t>TOTAL ANIMAIS DUN A DOUS ANOS</t>
  </si>
  <si>
    <t>Animais de menos dun ano</t>
  </si>
  <si>
    <t>Outros machos</t>
  </si>
  <si>
    <t>Outras femias</t>
  </si>
  <si>
    <t>TOTAL ANIMAIS DE MENOS DUN ANO</t>
  </si>
  <si>
    <t>Total cabezas de gando bovino</t>
  </si>
  <si>
    <t>Vacas de leite</t>
  </si>
  <si>
    <t>Vacas de carne</t>
  </si>
  <si>
    <t>Xovencas</t>
  </si>
  <si>
    <t>Becerros en cebo</t>
  </si>
  <si>
    <t>Anexo I.Estrutura e composición dos efectivos de bovino por municipios</t>
  </si>
  <si>
    <t>CONCELLO</t>
  </si>
  <si>
    <t>Nº de Explotacións</t>
  </si>
  <si>
    <t>Nº DE VACAS</t>
  </si>
  <si>
    <t>Nº outros Animais</t>
  </si>
  <si>
    <t>TOTAL ANIMAIS</t>
  </si>
  <si>
    <t>Explotacións de vacún</t>
  </si>
  <si>
    <t>Explotacións con vacas</t>
  </si>
  <si>
    <t>Total vacas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</si>
  <si>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</si>
  <si>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</si>
  <si>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</si>
  <si>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</si>
  <si>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</si>
  <si>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</si>
  <si>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</si>
  <si>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</si>
  <si>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</si>
  <si>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</si>
  <si>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</si>
  <si>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</si>
  <si>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</si>
  <si>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</si>
  <si>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</si>
  <si>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</si>
  <si>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</si>
  <si>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</si>
  <si>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</si>
  <si>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</si>
  <si>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</si>
  <si>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</si>
  <si>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</si>
  <si>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</si>
  <si>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</si>
  <si>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</si>
  <si>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</si>
  <si>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</si>
  <si>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</si>
  <si>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</si>
  <si>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</si>
  <si>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</si>
  <si>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</si>
  <si>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</si>
  <si>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</si>
  <si>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</si>
  <si>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</si>
  <si>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</si>
  <si>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</si>
  <si>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</si>
  <si>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</si>
  <si>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</si>
  <si>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</si>
  <si>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</si>
  <si>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</si>
  <si>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</si>
  <si>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</si>
  <si>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</si>
  <si>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</si>
  <si>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</si>
  <si>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</si>
  <si>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</si>
  <si>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</si>
  <si>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</si>
  <si>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</si>
  <si>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</si>
  <si>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</si>
  <si>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</si>
  <si>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</si>
  <si>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</si>
  <si>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</si>
  <si>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</si>
  <si>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</si>
  <si>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</si>
  <si>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</si>
  <si>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</si>
  <si>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</si>
  <si>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</si>
  <si>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</si>
  <si>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</si>
  <si>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</si>
  <si>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</si>
  <si>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</si>
  <si>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</si>
  <si>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</si>
  <si>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</si>
  <si>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</si>
  <si>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</si>
  <si>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</si>
  <si>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</si>
  <si>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</si>
  <si>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</si>
  <si>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</si>
  <si>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</si>
  <si>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</si>
  <si>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</si>
  <si>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</si>
  <si>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</si>
  <si>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</si>
  <si>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</si>
  <si>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</si>
  <si>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</si>
  <si>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</si>
  <si>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 CORUÑA</t>
  </si>
  <si>
    <t>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</si>
  <si>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</si>
  <si>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</si>
  <si>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</si>
  <si>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</si>
  <si>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</si>
  <si>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</si>
  <si>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</si>
  <si>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</si>
  <si>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</si>
  <si>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</si>
  <si>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</si>
  <si>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</si>
  <si>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</si>
  <si>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</si>
  <si>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</si>
  <si>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</si>
  <si>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</si>
  <si>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</si>
  <si>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</si>
  <si>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</si>
  <si>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</si>
  <si>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</si>
  <si>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</si>
  <si>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</si>
  <si>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</si>
  <si>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</si>
  <si>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</si>
  <si>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</si>
  <si>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</si>
  <si>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</si>
  <si>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</si>
  <si>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</si>
  <si>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</si>
  <si>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</si>
  <si>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</si>
  <si>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</si>
  <si>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</si>
  <si>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</si>
  <si>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</si>
  <si>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</si>
  <si>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</si>
  <si>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</si>
  <si>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</si>
  <si>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</si>
  <si>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</si>
  <si>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</si>
  <si>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</si>
  <si>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</si>
  <si>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</si>
  <si>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</si>
  <si>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</si>
  <si>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</si>
  <si>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</si>
  <si>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</si>
  <si>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</si>
  <si>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</si>
  <si>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</si>
  <si>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</si>
  <si>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</si>
  <si>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</si>
  <si>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</si>
  <si>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</si>
  <si>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</si>
  <si>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</si>
  <si>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</si>
  <si>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</si>
  <si>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OURENSE</t>
  </si>
  <si>
    <t>Vacas de  leite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</si>
  <si>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</si>
  <si>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</si>
  <si>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</si>
  <si>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</si>
  <si>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</si>
  <si>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</si>
  <si>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</si>
  <si>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</si>
  <si>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</si>
  <si>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</si>
  <si>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</si>
  <si>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</si>
  <si>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</si>
  <si>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</si>
  <si>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</si>
  <si>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</si>
  <si>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</si>
  <si>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</si>
  <si>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</si>
  <si>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</si>
  <si>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</si>
  <si>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</si>
  <si>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</si>
  <si>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</si>
  <si>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</si>
  <si>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</si>
  <si>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</si>
  <si>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</si>
  <si>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</si>
  <si>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</si>
  <si>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</si>
  <si>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</si>
  <si>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</si>
  <si>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</si>
  <si>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</si>
  <si>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</si>
  <si>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</si>
  <si>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</si>
  <si>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</si>
  <si>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</si>
  <si>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</si>
  <si>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</si>
  <si>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</si>
  <si>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</si>
  <si>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</si>
  <si>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</si>
  <si>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</si>
  <si>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</si>
  <si>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</si>
  <si>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</si>
  <si>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</si>
  <si>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</si>
  <si>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</si>
  <si>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</si>
  <si>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</si>
  <si>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</si>
  <si>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</si>
  <si>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</si>
  <si>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</si>
  <si>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</si>
  <si>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</si>
  <si>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</si>
  <si>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</si>
  <si>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</si>
  <si>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</si>
  <si>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</si>
  <si>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</si>
  <si>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</si>
  <si>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</si>
  <si>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</si>
  <si>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</si>
  <si>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</si>
  <si>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</si>
  <si>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</si>
  <si>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</si>
  <si>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</si>
  <si>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</si>
  <si>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</si>
  <si>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</si>
  <si>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</si>
  <si>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</si>
  <si>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</si>
  <si>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</si>
  <si>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</si>
  <si>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</si>
  <si>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</si>
  <si>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</si>
  <si>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</si>
  <si>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</si>
  <si>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</si>
  <si>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</si>
  <si>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FONTE: Consellería do Medio Rural. Rexistros administrativos.</t>
  </si>
  <si>
    <t>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</si>
  <si>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</si>
  <si>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</si>
  <si>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</si>
  <si>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</si>
  <si>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</si>
  <si>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</si>
  <si>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</si>
  <si>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</si>
  <si>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</si>
  <si>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</si>
  <si>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</si>
  <si>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 - 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</si>
  <si>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</si>
  <si>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</si>
  <si>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</si>
  <si>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</si>
  <si>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</si>
  <si>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</si>
  <si>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</si>
  <si>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</si>
  <si>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</si>
  <si>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</si>
  <si>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</si>
  <si>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</si>
  <si>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</si>
  <si>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</si>
  <si>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</si>
  <si>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</si>
  <si>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</si>
  <si>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</si>
  <si>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</si>
  <si>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</si>
  <si>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</si>
  <si>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</si>
  <si>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</si>
  <si>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</si>
  <si>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</si>
  <si>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</si>
  <si>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</si>
  <si>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</si>
  <si>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</si>
  <si>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</si>
  <si>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</si>
  <si>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</si>
  <si>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</si>
  <si>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</si>
  <si>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</si>
  <si>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</si>
  <si>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</si>
  <si>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</si>
  <si>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</si>
  <si>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</si>
  <si>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</si>
  <si>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</si>
  <si>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</si>
  <si>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</si>
  <si>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</si>
  <si>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</si>
  <si>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</si>
  <si>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</si>
  <si>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Nº Explotacións</t>
  </si>
  <si>
    <t>Nº animais</t>
  </si>
  <si>
    <t>Cebadoiro</t>
  </si>
  <si>
    <t>Ceb.  mais de 50 animais</t>
  </si>
  <si>
    <t>Ceb. menos de 50 animais</t>
  </si>
  <si>
    <t>Total</t>
  </si>
  <si>
    <t>Recria xovencas</t>
  </si>
  <si>
    <t>Rep. produción carne</t>
  </si>
  <si>
    <t>Convencional</t>
  </si>
  <si>
    <t>Ecolóxico</t>
  </si>
  <si>
    <t>Rep. produción leite</t>
  </si>
  <si>
    <t>Elaboración de queixo</t>
  </si>
  <si>
    <t>Rep. produción mixta</t>
  </si>
  <si>
    <t>Total explotacións</t>
  </si>
  <si>
    <t>Fonte: Conselleria do Medio Rural: rexistros administrativos</t>
  </si>
  <si>
    <t>Tipo de explotación: Produción e reprodución</t>
  </si>
  <si>
    <t>Clasificación zootécnica: cebadeiro, recría de xovencas, reprodución de carne, reprodución de leite, reprodución mixta.</t>
  </si>
  <si>
    <t>Nota: Elaboración a partir do rexistro de explotacións gandeiras  cos seguintes criterios.</t>
  </si>
  <si>
    <t>Autoconsumo: non</t>
  </si>
  <si>
    <t>Estado: alta e con presencia de polo menos 1 bovino</t>
  </si>
  <si>
    <t>O total de tipo de explotación non ten por que coincidir co totales doutras táboas por empregar criterios diferentes.</t>
  </si>
  <si>
    <t>Estado : Alta</t>
  </si>
  <si>
    <t>Nota: Elaboración a partir do rexistro de explotacións gandeiras cos seguintes criterios.</t>
  </si>
  <si>
    <t>Vaca leite / carne: Segundo a aptitude da raza</t>
  </si>
  <si>
    <t>Vaca: Bovino maior de 24 meses e ou parida</t>
  </si>
  <si>
    <t>Explotacións con vacas (1)</t>
  </si>
  <si>
    <t>(1)</t>
  </si>
  <si>
    <t>Explotación que conta coa presencia de un bovino maior de 24 meses e/ou con data parto</t>
  </si>
  <si>
    <t>Explotacións de bovino por tipoloxías</t>
  </si>
  <si>
    <t>Galicai</t>
  </si>
  <si>
    <t>Explotacions clasificadas como Rep. produción de carne</t>
  </si>
  <si>
    <t>nº Explotacións</t>
  </si>
  <si>
    <t>Vacas carne</t>
  </si>
  <si>
    <t>Vacas leite</t>
  </si>
  <si>
    <t>Outros</t>
  </si>
  <si>
    <t>Total nº bovinos</t>
  </si>
  <si>
    <t>Explotacions clasificadas como Rep. produción de leite</t>
  </si>
  <si>
    <t>200 a  399</t>
  </si>
  <si>
    <t>400 a 599</t>
  </si>
  <si>
    <t>&gt;600</t>
  </si>
  <si>
    <t>Explotacions clasificadas como Rep. produción de Leite</t>
  </si>
  <si>
    <t>Explotacions clasificadas como reproducción mixta</t>
  </si>
  <si>
    <t>Explotacions clasificadas como rep. produción de Leite</t>
  </si>
  <si>
    <t>Explotacions clasificadas como rep. produción de carne</t>
  </si>
  <si>
    <t>200  a 399</t>
  </si>
  <si>
    <t>nº Bovinos</t>
  </si>
  <si>
    <t>Nº Bovinos</t>
  </si>
  <si>
    <t>* Non se facilitan datos desagregados por segredo estatístico</t>
  </si>
  <si>
    <t>Non se facilitan datos desagregados por do segredo estatístico</t>
  </si>
  <si>
    <t>&gt;200</t>
  </si>
  <si>
    <t>&gt;100</t>
  </si>
  <si>
    <t xml:space="preserve">Estrato 1 a 9 e 30 a 49 non coinde por mor do segredo estatítico </t>
  </si>
  <si>
    <t>Estrutura do sector bovino por tamaño de explotación (2020)</t>
  </si>
  <si>
    <t>SUBSECTOR GANDEIRO
BOVINO 2020</t>
  </si>
  <si>
    <t>Distribución dos efectivos gandeiros por aptitude produtiva e tamaño de explotación (2020)</t>
  </si>
  <si>
    <t>Estrutura do sector bovino segundo aptitude produtiva dos efectivos gandeiros (2020)</t>
  </si>
  <si>
    <t>Efectivos de gando bovino por tipoloxías 2020</t>
  </si>
  <si>
    <t>FONTE:Consellería do Medio Rural: Enquisa de efectivos de gando bovino: Decembro 2020</t>
  </si>
  <si>
    <t>Anexo I. Estrutura e composición dos efectivos de bovino por municipios 2020</t>
  </si>
  <si>
    <t>Anexo I. Estrutura e composición dos efectivos de bovino por municipios (2020)</t>
  </si>
  <si>
    <t>Explotacións de bovino por tipoloxías 2020</t>
  </si>
  <si>
    <t>Efectivos de gando bovino por tipoloxías: Enquisa novembro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</si>
</sst>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_-* #,##0.00_-;\-* #,##0.00_-;_-* &quot;-&quot;??_-;_-@_-"/>
    <numFmt numFmtId="165" formatCode="_-* #,##0\ \ "/>
    <numFmt numFmtId="166" formatCode="_-* #,##0\ _€_-;\-* #,##0\ _€_-;_-* &quot;-&quot;??\ _€_-;_-@_-"/>
    <numFmt numFmtId="167" formatCode="_-* #,##0.0\ _€_-;\-* #,##0.0\ _€_-;_-* &quot;-&quot;??\ _€_-;_-@_-"/>
    <numFmt numFmtId="168" formatCode="#,##0.0&quot;   &quot;"/>
    <numFmt numFmtId="169" formatCode="0.0"/>
    <numFmt numFmtId="170" formatCode="_-* #,##0.00\ _€_-;\-* #,##0.00\ _€_-;_-* \-??\ _€_-;_-@_-"/>
    <numFmt numFmtId="171" formatCode="#,##0_ ;[Red]\-#,##0\ "/>
    <numFmt numFmtId="172" formatCode="#,##0.0_ ;[Red]\-#,##0.0\ "/>
    <numFmt numFmtId="173" formatCode="_-* #,##0\ _p_t_a_-;\-* #,##0\ _p_t_a_-;_-* &quot;-&quot;??\ _p_t_a_-;_-@_-"/>
    <numFmt numFmtId="174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8CB496"/>
        <bgColor indexed="49"/>
      </patternFill>
    </fill>
    <fill>
      <patternFill patternType="solid">
        <fgColor rgb="FFB4C8B3"/>
        <bgColor indexed="26"/>
      </patternFill>
    </fill>
    <fill>
      <patternFill patternType="solid">
        <fgColor rgb="FF8CB496"/>
        <bgColor indexed="64"/>
      </patternFill>
    </fill>
    <fill>
      <patternFill patternType="solid">
        <fgColor rgb="FFB4C8B3"/>
        <bgColor indexed="64"/>
      </patternFill>
    </fill>
    <fill>
      <patternFill patternType="solid">
        <fgColor rgb="FF8CB496"/>
        <bgColor indexed="19"/>
      </patternFill>
    </fill>
    <fill>
      <patternFill patternType="solid">
        <fgColor rgb="FFB4C8B3"/>
        <bgColor indexed="13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/>
    <xf numFmtId="0" fontId="15" fillId="0" borderId="0"/>
    <xf numFmtId="0" fontId="16" fillId="0" borderId="0"/>
    <xf numFmtId="170" fontId="15" fillId="0" borderId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1" applyFont="1"/>
    <xf numFmtId="0" fontId="1" fillId="0" borderId="0" xfId="1"/>
    <xf numFmtId="4" fontId="1" fillId="0" borderId="0" xfId="1" applyNumberFormat="1"/>
    <xf numFmtId="3" fontId="1" fillId="0" borderId="0" xfId="1" applyNumberFormat="1" applyFont="1"/>
    <xf numFmtId="3" fontId="1" fillId="0" borderId="0" xfId="1" applyNumberFormat="1"/>
    <xf numFmtId="0" fontId="1" fillId="0" borderId="0" xfId="1" applyFont="1"/>
    <xf numFmtId="0" fontId="1" fillId="0" borderId="0" xfId="1" applyFill="1"/>
    <xf numFmtId="3" fontId="3" fillId="0" borderId="1" xfId="7" applyNumberFormat="1" applyFont="1" applyBorder="1" applyAlignment="1">
      <alignment horizontal="center" vertical="center"/>
    </xf>
    <xf numFmtId="3" fontId="10" fillId="0" borderId="2" xfId="7" applyNumberFormat="1" applyFont="1" applyBorder="1" applyAlignment="1">
      <alignment horizontal="center" vertical="center"/>
    </xf>
    <xf numFmtId="4" fontId="3" fillId="0" borderId="1" xfId="7" applyNumberFormat="1" applyFont="1" applyBorder="1" applyAlignment="1">
      <alignment horizontal="center" vertical="center"/>
    </xf>
    <xf numFmtId="4" fontId="10" fillId="0" borderId="2" xfId="7" applyNumberFormat="1" applyFont="1" applyBorder="1" applyAlignment="1">
      <alignment horizontal="center" vertical="center"/>
    </xf>
    <xf numFmtId="4" fontId="3" fillId="0" borderId="4" xfId="7" applyNumberFormat="1" applyFont="1" applyBorder="1" applyAlignment="1">
      <alignment horizontal="center" vertical="center"/>
    </xf>
    <xf numFmtId="4" fontId="10" fillId="0" borderId="6" xfId="7" applyNumberFormat="1" applyFont="1" applyBorder="1" applyAlignment="1">
      <alignment horizontal="center" vertical="center"/>
    </xf>
    <xf numFmtId="0" fontId="0" fillId="2" borderId="0" xfId="0" applyFill="1"/>
    <xf numFmtId="0" fontId="7" fillId="2" borderId="0" xfId="3" applyFill="1"/>
    <xf numFmtId="0" fontId="3" fillId="0" borderId="0" xfId="1" applyFont="1" applyFill="1"/>
    <xf numFmtId="0" fontId="3" fillId="0" borderId="0" xfId="1" applyFont="1" applyAlignment="1">
      <alignment horizontal="center" vertical="center"/>
    </xf>
    <xf numFmtId="0" fontId="1" fillId="0" borderId="0" xfId="1" applyBorder="1"/>
    <xf numFmtId="0" fontId="3" fillId="0" borderId="1" xfId="1" applyFont="1" applyBorder="1" applyAlignment="1">
      <alignment horizontal="left"/>
    </xf>
    <xf numFmtId="166" fontId="3" fillId="0" borderId="1" xfId="7" applyNumberFormat="1" applyFont="1" applyBorder="1" applyAlignment="1">
      <alignment vertical="center"/>
    </xf>
    <xf numFmtId="166" fontId="10" fillId="0" borderId="1" xfId="7" applyNumberFormat="1" applyFont="1" applyBorder="1" applyAlignment="1">
      <alignment vertical="center"/>
    </xf>
    <xf numFmtId="167" fontId="3" fillId="0" borderId="1" xfId="1" applyNumberFormat="1" applyFont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2" fillId="0" borderId="0" xfId="1" applyFont="1"/>
    <xf numFmtId="3" fontId="3" fillId="0" borderId="1" xfId="1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3" fontId="3" fillId="0" borderId="14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3" fontId="3" fillId="0" borderId="16" xfId="1" applyNumberFormat="1" applyFont="1" applyFill="1" applyBorder="1" applyAlignment="1">
      <alignment vertical="center"/>
    </xf>
    <xf numFmtId="3" fontId="3" fillId="0" borderId="16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8" fontId="3" fillId="0" borderId="14" xfId="1" applyNumberFormat="1" applyFont="1" applyBorder="1" applyAlignment="1">
      <alignment vertical="center"/>
    </xf>
    <xf numFmtId="168" fontId="3" fillId="0" borderId="15" xfId="1" applyNumberFormat="1" applyFont="1" applyBorder="1" applyAlignment="1">
      <alignment vertical="center"/>
    </xf>
    <xf numFmtId="168" fontId="3" fillId="0" borderId="16" xfId="1" applyNumberFormat="1" applyFont="1" applyBorder="1" applyAlignment="1">
      <alignment vertical="center"/>
    </xf>
    <xf numFmtId="168" fontId="3" fillId="0" borderId="16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3" fontId="3" fillId="0" borderId="14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168" fontId="3" fillId="0" borderId="17" xfId="1" applyNumberFormat="1" applyFont="1" applyBorder="1" applyAlignment="1">
      <alignment vertical="center"/>
    </xf>
    <xf numFmtId="168" fontId="3" fillId="0" borderId="18" xfId="1" applyNumberFormat="1" applyFont="1" applyBorder="1" applyAlignment="1">
      <alignment vertical="center"/>
    </xf>
    <xf numFmtId="168" fontId="3" fillId="0" borderId="19" xfId="1" applyNumberFormat="1" applyFont="1" applyBorder="1" applyAlignment="1">
      <alignment vertical="center"/>
    </xf>
    <xf numFmtId="168" fontId="3" fillId="0" borderId="1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centerContinuous"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Continuous" vertical="center"/>
    </xf>
    <xf numFmtId="9" fontId="2" fillId="0" borderId="9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9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1" xfId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7" fillId="0" borderId="0" xfId="3"/>
    <xf numFmtId="0" fontId="15" fillId="0" borderId="0" xfId="9"/>
    <xf numFmtId="0" fontId="16" fillId="0" borderId="0" xfId="10"/>
    <xf numFmtId="0" fontId="16" fillId="0" borderId="0" xfId="10" applyFill="1"/>
    <xf numFmtId="0" fontId="16" fillId="4" borderId="0" xfId="10" applyFill="1"/>
    <xf numFmtId="0" fontId="16" fillId="0" borderId="0" xfId="10" applyFont="1"/>
    <xf numFmtId="0" fontId="16" fillId="0" borderId="0" xfId="10" applyAlignment="1">
      <alignment horizontal="right"/>
    </xf>
    <xf numFmtId="0" fontId="2" fillId="0" borderId="0" xfId="12" applyFont="1"/>
    <xf numFmtId="0" fontId="3" fillId="0" borderId="0" xfId="12" applyFont="1"/>
    <xf numFmtId="0" fontId="3" fillId="0" borderId="0" xfId="12" applyFont="1" applyAlignment="1">
      <alignment horizontal="right"/>
    </xf>
    <xf numFmtId="0" fontId="16" fillId="0" borderId="0" xfId="12"/>
    <xf numFmtId="0" fontId="10" fillId="0" borderId="0" xfId="12" applyFont="1" applyAlignment="1">
      <alignment horizontal="center"/>
    </xf>
    <xf numFmtId="169" fontId="10" fillId="0" borderId="0" xfId="12" applyNumberFormat="1" applyFont="1" applyAlignment="1">
      <alignment horizontal="center"/>
    </xf>
    <xf numFmtId="0" fontId="3" fillId="0" borderId="1" xfId="9" applyFont="1" applyBorder="1"/>
    <xf numFmtId="3" fontId="3" fillId="0" borderId="1" xfId="9" applyNumberFormat="1" applyFont="1" applyBorder="1" applyAlignment="1">
      <alignment horizontal="center"/>
    </xf>
    <xf numFmtId="169" fontId="3" fillId="0" borderId="1" xfId="9" applyNumberFormat="1" applyFont="1" applyBorder="1" applyAlignment="1">
      <alignment horizontal="center"/>
    </xf>
    <xf numFmtId="0" fontId="3" fillId="0" borderId="1" xfId="9" applyFont="1" applyFill="1" applyBorder="1"/>
    <xf numFmtId="3" fontId="3" fillId="0" borderId="1" xfId="9" applyNumberFormat="1" applyFont="1" applyFill="1" applyBorder="1" applyAlignment="1">
      <alignment horizontal="center"/>
    </xf>
    <xf numFmtId="169" fontId="3" fillId="0" borderId="1" xfId="9" applyNumberFormat="1" applyFont="1" applyFill="1" applyBorder="1" applyAlignment="1">
      <alignment horizontal="center"/>
    </xf>
    <xf numFmtId="0" fontId="3" fillId="4" borderId="1" xfId="9" applyFont="1" applyFill="1" applyBorder="1"/>
    <xf numFmtId="3" fontId="3" fillId="4" borderId="1" xfId="9" applyNumberFormat="1" applyFont="1" applyFill="1" applyBorder="1" applyAlignment="1">
      <alignment horizontal="center"/>
    </xf>
    <xf numFmtId="169" fontId="3" fillId="4" borderId="1" xfId="9" applyNumberFormat="1" applyFont="1" applyFill="1" applyBorder="1" applyAlignment="1">
      <alignment horizontal="center"/>
    </xf>
    <xf numFmtId="0" fontId="15" fillId="0" borderId="1" xfId="9" applyFont="1" applyBorder="1"/>
    <xf numFmtId="0" fontId="15" fillId="0" borderId="1" xfId="9" applyFont="1" applyBorder="1" applyAlignment="1">
      <alignment horizontal="center"/>
    </xf>
    <xf numFmtId="0" fontId="10" fillId="0" borderId="1" xfId="10" applyFont="1" applyBorder="1"/>
    <xf numFmtId="171" fontId="10" fillId="0" borderId="1" xfId="10" applyNumberFormat="1" applyFont="1" applyBorder="1" applyAlignment="1">
      <alignment horizontal="center"/>
    </xf>
    <xf numFmtId="172" fontId="10" fillId="0" borderId="1" xfId="10" applyNumberFormat="1" applyFont="1" applyBorder="1" applyAlignment="1">
      <alignment horizontal="center"/>
    </xf>
    <xf numFmtId="0" fontId="10" fillId="5" borderId="1" xfId="10" applyFont="1" applyFill="1" applyBorder="1"/>
    <xf numFmtId="171" fontId="10" fillId="5" borderId="1" xfId="10" applyNumberFormat="1" applyFont="1" applyFill="1" applyBorder="1" applyAlignment="1">
      <alignment horizontal="center"/>
    </xf>
    <xf numFmtId="172" fontId="10" fillId="5" borderId="1" xfId="10" applyNumberFormat="1" applyFont="1" applyFill="1" applyBorder="1" applyAlignment="1">
      <alignment horizontal="center"/>
    </xf>
    <xf numFmtId="0" fontId="10" fillId="2" borderId="1" xfId="12" applyFont="1" applyFill="1" applyBorder="1"/>
    <xf numFmtId="0" fontId="10" fillId="2" borderId="1" xfId="12" applyFont="1" applyFill="1" applyBorder="1" applyAlignment="1">
      <alignment horizontal="center"/>
    </xf>
    <xf numFmtId="1" fontId="10" fillId="2" borderId="1" xfId="12" applyNumberFormat="1" applyFont="1" applyFill="1" applyBorder="1" applyAlignment="1">
      <alignment horizontal="center"/>
    </xf>
    <xf numFmtId="169" fontId="10" fillId="2" borderId="1" xfId="12" applyNumberFormat="1" applyFont="1" applyFill="1" applyBorder="1" applyAlignment="1">
      <alignment horizontal="center"/>
    </xf>
    <xf numFmtId="3" fontId="10" fillId="2" borderId="1" xfId="12" applyNumberFormat="1" applyFont="1" applyFill="1" applyBorder="1" applyAlignment="1">
      <alignment horizontal="center"/>
    </xf>
    <xf numFmtId="174" fontId="10" fillId="2" borderId="1" xfId="12" applyNumberFormat="1" applyFont="1" applyFill="1" applyBorder="1" applyAlignment="1">
      <alignment horizontal="center"/>
    </xf>
    <xf numFmtId="171" fontId="10" fillId="2" borderId="1" xfId="12" applyNumberFormat="1" applyFont="1" applyFill="1" applyBorder="1" applyAlignment="1">
      <alignment horizontal="center"/>
    </xf>
    <xf numFmtId="172" fontId="10" fillId="2" borderId="1" xfId="1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18" fillId="0" borderId="1" xfId="0" applyFont="1" applyBorder="1"/>
    <xf numFmtId="166" fontId="0" fillId="0" borderId="1" xfId="14" applyNumberFormat="1" applyFont="1" applyBorder="1" applyAlignment="1">
      <alignment horizontal="center" vertical="center"/>
    </xf>
    <xf numFmtId="166" fontId="0" fillId="0" borderId="1" xfId="14" applyNumberFormat="1" applyFont="1" applyBorder="1"/>
    <xf numFmtId="166" fontId="0" fillId="0" borderId="22" xfId="14" applyNumberFormat="1" applyFont="1" applyFill="1" applyBorder="1"/>
    <xf numFmtId="166" fontId="0" fillId="0" borderId="0" xfId="14" applyNumberFormat="1" applyFont="1"/>
    <xf numFmtId="166" fontId="0" fillId="0" borderId="23" xfId="14" applyNumberFormat="1" applyFont="1" applyFill="1" applyBorder="1"/>
    <xf numFmtId="166" fontId="18" fillId="0" borderId="1" xfId="14" applyNumberFormat="1" applyFont="1" applyBorder="1" applyAlignment="1">
      <alignment horizontal="center" vertical="center"/>
    </xf>
    <xf numFmtId="0" fontId="10" fillId="2" borderId="1" xfId="1" applyFont="1" applyFill="1" applyBorder="1" applyAlignment="1"/>
    <xf numFmtId="0" fontId="16" fillId="0" borderId="0" xfId="10" quotePrefix="1"/>
    <xf numFmtId="0" fontId="20" fillId="0" borderId="0" xfId="0" applyFont="1"/>
    <xf numFmtId="166" fontId="0" fillId="0" borderId="22" xfId="14" applyNumberFormat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166" fontId="3" fillId="0" borderId="10" xfId="7" applyNumberFormat="1" applyFont="1" applyBorder="1" applyAlignment="1">
      <alignment vertical="center"/>
    </xf>
    <xf numFmtId="167" fontId="3" fillId="0" borderId="10" xfId="1" applyNumberFormat="1" applyFont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0" fillId="6" borderId="24" xfId="1" applyFont="1" applyFill="1" applyBorder="1" applyAlignment="1">
      <alignment horizontal="left"/>
    </xf>
    <xf numFmtId="0" fontId="6" fillId="8" borderId="0" xfId="0" applyFont="1" applyFill="1" applyAlignment="1">
      <alignment horizontal="center"/>
    </xf>
    <xf numFmtId="0" fontId="0" fillId="9" borderId="0" xfId="0" applyFill="1"/>
    <xf numFmtId="0" fontId="7" fillId="9" borderId="0" xfId="3" applyFill="1"/>
    <xf numFmtId="0" fontId="0" fillId="9" borderId="0" xfId="0" applyFill="1" applyAlignment="1">
      <alignment vertical="center"/>
    </xf>
    <xf numFmtId="0" fontId="7" fillId="9" borderId="0" xfId="3" applyFill="1" applyAlignment="1">
      <alignment horizontal="left" vertical="center"/>
    </xf>
    <xf numFmtId="0" fontId="10" fillId="9" borderId="1" xfId="1" applyFont="1" applyFill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10" fillId="8" borderId="10" xfId="1" applyFont="1" applyFill="1" applyBorder="1" applyAlignment="1">
      <alignment horizontal="left" wrapText="1"/>
    </xf>
    <xf numFmtId="0" fontId="10" fillId="8" borderId="7" xfId="1" applyFont="1" applyFill="1" applyBorder="1" applyAlignment="1">
      <alignment horizontal="left" wrapText="1"/>
    </xf>
    <xf numFmtId="0" fontId="10" fillId="10" borderId="1" xfId="1" applyFont="1" applyFill="1" applyBorder="1" applyAlignment="1">
      <alignment vertical="center"/>
    </xf>
    <xf numFmtId="0" fontId="10" fillId="11" borderId="1" xfId="1" applyFont="1" applyFill="1" applyBorder="1" applyAlignment="1">
      <alignment horizontal="center" vertical="center" wrapText="1"/>
    </xf>
    <xf numFmtId="0" fontId="2" fillId="10" borderId="12" xfId="1" applyFont="1" applyFill="1" applyBorder="1" applyAlignment="1">
      <alignment horizontal="center" vertical="center"/>
    </xf>
    <xf numFmtId="0" fontId="2" fillId="10" borderId="11" xfId="1" applyFont="1" applyFill="1" applyBorder="1" applyAlignment="1">
      <alignment horizontal="center" vertical="center"/>
    </xf>
    <xf numFmtId="0" fontId="2" fillId="10" borderId="13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Continuous"/>
    </xf>
    <xf numFmtId="165" fontId="2" fillId="8" borderId="5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horizontal="left" vertical="center"/>
    </xf>
    <xf numFmtId="0" fontId="2" fillId="9" borderId="1" xfId="1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right"/>
    </xf>
    <xf numFmtId="165" fontId="3" fillId="9" borderId="1" xfId="1" applyNumberFormat="1" applyFont="1" applyFill="1" applyBorder="1" applyAlignment="1">
      <alignment horizontal="right" vertical="center"/>
    </xf>
    <xf numFmtId="165" fontId="2" fillId="9" borderId="9" xfId="1" applyNumberFormat="1" applyFont="1" applyFill="1" applyBorder="1" applyAlignment="1">
      <alignment horizontal="center" vertical="center"/>
    </xf>
    <xf numFmtId="3" fontId="10" fillId="10" borderId="1" xfId="9" applyNumberFormat="1" applyFont="1" applyFill="1" applyBorder="1" applyAlignment="1">
      <alignment horizontal="center" vertical="center" wrapText="1"/>
    </xf>
    <xf numFmtId="49" fontId="10" fillId="10" borderId="1" xfId="9" applyNumberFormat="1" applyFont="1" applyFill="1" applyBorder="1" applyAlignment="1">
      <alignment horizontal="center" vertical="center" wrapText="1"/>
    </xf>
    <xf numFmtId="0" fontId="12" fillId="6" borderId="1" xfId="9" applyFont="1" applyFill="1" applyBorder="1" applyAlignment="1">
      <alignment horizontal="right"/>
    </xf>
    <xf numFmtId="3" fontId="12" fillId="6" borderId="1" xfId="11" applyNumberFormat="1" applyFont="1" applyFill="1" applyBorder="1" applyAlignment="1" applyProtection="1">
      <alignment horizontal="center"/>
    </xf>
    <xf numFmtId="169" fontId="12" fillId="6" borderId="1" xfId="9" applyNumberFormat="1" applyFont="1" applyFill="1" applyBorder="1" applyAlignment="1">
      <alignment horizontal="center"/>
    </xf>
    <xf numFmtId="0" fontId="10" fillId="8" borderId="1" xfId="10" applyFont="1" applyFill="1" applyBorder="1" applyAlignment="1">
      <alignment horizontal="center" vertical="center" wrapText="1"/>
    </xf>
    <xf numFmtId="0" fontId="12" fillId="8" borderId="1" xfId="10" applyFont="1" applyFill="1" applyBorder="1" applyAlignment="1">
      <alignment horizontal="right"/>
    </xf>
    <xf numFmtId="171" fontId="12" fillId="8" borderId="1" xfId="10" applyNumberFormat="1" applyFont="1" applyFill="1" applyBorder="1" applyAlignment="1">
      <alignment horizontal="center"/>
    </xf>
    <xf numFmtId="172" fontId="12" fillId="8" borderId="1" xfId="10" applyNumberFormat="1" applyFont="1" applyFill="1" applyBorder="1" applyAlignment="1">
      <alignment horizontal="center"/>
    </xf>
    <xf numFmtId="0" fontId="10" fillId="8" borderId="1" xfId="12" applyFont="1" applyFill="1" applyBorder="1" applyAlignment="1">
      <alignment horizontal="center" vertical="center" wrapText="1"/>
    </xf>
    <xf numFmtId="0" fontId="12" fillId="8" borderId="1" xfId="12" applyFont="1" applyFill="1" applyBorder="1" applyAlignment="1">
      <alignment horizontal="right"/>
    </xf>
    <xf numFmtId="173" fontId="12" fillId="8" borderId="1" xfId="13" applyNumberFormat="1" applyFont="1" applyFill="1" applyBorder="1" applyAlignment="1">
      <alignment horizontal="center" vertical="center"/>
    </xf>
    <xf numFmtId="169" fontId="12" fillId="8" borderId="1" xfId="12" applyNumberFormat="1" applyFont="1" applyFill="1" applyBorder="1" applyAlignment="1">
      <alignment horizontal="center" vertical="center"/>
    </xf>
    <xf numFmtId="171" fontId="10" fillId="8" borderId="1" xfId="12" applyNumberFormat="1" applyFont="1" applyFill="1" applyBorder="1" applyAlignment="1">
      <alignment horizontal="center"/>
    </xf>
    <xf numFmtId="172" fontId="10" fillId="8" borderId="1" xfId="12" applyNumberFormat="1" applyFont="1" applyFill="1" applyBorder="1" applyAlignment="1">
      <alignment horizontal="center"/>
    </xf>
    <xf numFmtId="166" fontId="10" fillId="8" borderId="1" xfId="14" applyNumberFormat="1" applyFont="1" applyFill="1" applyBorder="1" applyAlignment="1">
      <alignment horizontal="center" vertical="center"/>
    </xf>
    <xf numFmtId="166" fontId="10" fillId="8" borderId="1" xfId="14" applyNumberFormat="1" applyFont="1" applyFill="1" applyBorder="1" applyAlignment="1">
      <alignment horizontal="left" vertical="center"/>
    </xf>
    <xf numFmtId="0" fontId="10" fillId="8" borderId="1" xfId="1" applyFont="1" applyFill="1" applyBorder="1" applyAlignment="1"/>
    <xf numFmtId="166" fontId="10" fillId="8" borderId="1" xfId="14" applyNumberFormat="1" applyFont="1" applyFill="1" applyBorder="1" applyAlignment="1"/>
    <xf numFmtId="0" fontId="19" fillId="9" borderId="1" xfId="0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/>
    </xf>
    <xf numFmtId="0" fontId="0" fillId="8" borderId="0" xfId="0" applyFill="1"/>
    <xf numFmtId="0" fontId="0" fillId="8" borderId="0" xfId="0" applyFill="1" applyAlignment="1">
      <alignment vertical="center"/>
    </xf>
    <xf numFmtId="0" fontId="10" fillId="8" borderId="23" xfId="1" applyFont="1" applyFill="1" applyBorder="1" applyAlignment="1"/>
    <xf numFmtId="166" fontId="10" fillId="8" borderId="0" xfId="1" applyNumberFormat="1" applyFont="1" applyFill="1" applyBorder="1" applyAlignment="1"/>
    <xf numFmtId="0" fontId="10" fillId="8" borderId="0" xfId="1" applyFont="1" applyFill="1" applyBorder="1" applyAlignment="1"/>
    <xf numFmtId="0" fontId="21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5" fillId="8" borderId="0" xfId="0" applyFont="1" applyFill="1" applyAlignment="1">
      <alignment horizontal="center" wrapText="1"/>
    </xf>
    <xf numFmtId="0" fontId="7" fillId="9" borderId="0" xfId="3" applyFill="1" applyAlignment="1">
      <alignment horizontal="left" vertical="center" wrapText="1"/>
    </xf>
    <xf numFmtId="0" fontId="7" fillId="9" borderId="0" xfId="3" applyFill="1"/>
    <xf numFmtId="0" fontId="0" fillId="9" borderId="0" xfId="0" applyFill="1" applyAlignment="1">
      <alignment horizontal="left" vertical="center" wrapText="1"/>
    </xf>
    <xf numFmtId="0" fontId="7" fillId="9" borderId="0" xfId="3" applyFill="1" applyAlignment="1">
      <alignment horizontal="left"/>
    </xf>
    <xf numFmtId="0" fontId="10" fillId="6" borderId="1" xfId="1" applyFont="1" applyFill="1" applyBorder="1" applyAlignment="1">
      <alignment horizontal="center"/>
    </xf>
    <xf numFmtId="0" fontId="10" fillId="8" borderId="8" xfId="1" applyFont="1" applyFill="1" applyBorder="1" applyAlignment="1">
      <alignment horizontal="center" vertical="center" wrapText="1"/>
    </xf>
    <xf numFmtId="0" fontId="10" fillId="8" borderId="10" xfId="1" applyFont="1" applyFill="1" applyBorder="1" applyAlignment="1">
      <alignment horizontal="center" vertical="center" wrapText="1"/>
    </xf>
    <xf numFmtId="0" fontId="10" fillId="8" borderId="5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10" fillId="10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10" fillId="8" borderId="22" xfId="1" applyFont="1" applyFill="1" applyBorder="1" applyAlignment="1">
      <alignment horizontal="left" vertical="center" wrapText="1"/>
    </xf>
    <xf numFmtId="0" fontId="10" fillId="8" borderId="5" xfId="1" applyFont="1" applyFill="1" applyBorder="1" applyAlignment="1">
      <alignment horizontal="left" vertical="center" wrapText="1"/>
    </xf>
    <xf numFmtId="0" fontId="3" fillId="8" borderId="3" xfId="1" applyFont="1" applyFill="1" applyBorder="1" applyAlignment="1">
      <alignment horizontal="center"/>
    </xf>
    <xf numFmtId="0" fontId="3" fillId="8" borderId="21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10" fillId="8" borderId="4" xfId="1" applyFont="1" applyFill="1" applyBorder="1" applyAlignment="1">
      <alignment horizontal="left" vertical="center"/>
    </xf>
    <xf numFmtId="0" fontId="10" fillId="8" borderId="22" xfId="1" applyFont="1" applyFill="1" applyBorder="1" applyAlignment="1">
      <alignment horizontal="left" vertical="center"/>
    </xf>
    <xf numFmtId="0" fontId="10" fillId="8" borderId="5" xfId="1" applyFont="1" applyFill="1" applyBorder="1" applyAlignment="1">
      <alignment horizontal="left" vertical="center"/>
    </xf>
    <xf numFmtId="166" fontId="10" fillId="8" borderId="2" xfId="14" applyNumberFormat="1" applyFont="1" applyFill="1" applyBorder="1" applyAlignment="1">
      <alignment horizontal="left" vertical="center"/>
    </xf>
    <xf numFmtId="166" fontId="10" fillId="8" borderId="10" xfId="14" applyNumberFormat="1" applyFont="1" applyFill="1" applyBorder="1" applyAlignment="1">
      <alignment horizontal="left" vertical="center"/>
    </xf>
    <xf numFmtId="0" fontId="10" fillId="8" borderId="23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0" fillId="8" borderId="21" xfId="1" applyFont="1" applyFill="1" applyBorder="1" applyAlignment="1">
      <alignment horizontal="center"/>
    </xf>
    <xf numFmtId="0" fontId="10" fillId="8" borderId="23" xfId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 vertical="center"/>
    </xf>
    <xf numFmtId="169" fontId="10" fillId="10" borderId="1" xfId="9" applyNumberFormat="1" applyFont="1" applyFill="1" applyBorder="1" applyAlignment="1">
      <alignment horizontal="center" vertical="center" wrapText="1"/>
    </xf>
    <xf numFmtId="0" fontId="10" fillId="10" borderId="1" xfId="9" applyFont="1" applyFill="1" applyBorder="1" applyAlignment="1">
      <alignment horizontal="center" vertical="center" wrapText="1"/>
    </xf>
    <xf numFmtId="3" fontId="10" fillId="10" borderId="1" xfId="9" applyNumberFormat="1" applyFont="1" applyFill="1" applyBorder="1" applyAlignment="1">
      <alignment horizontal="center" vertical="center" wrapText="1"/>
    </xf>
    <xf numFmtId="0" fontId="10" fillId="8" borderId="1" xfId="10" applyFont="1" applyFill="1" applyBorder="1" applyAlignment="1">
      <alignment horizontal="center" vertical="center" wrapText="1"/>
    </xf>
    <xf numFmtId="0" fontId="16" fillId="8" borderId="1" xfId="10" applyFill="1" applyBorder="1" applyAlignment="1">
      <alignment horizontal="center" vertical="center" wrapText="1"/>
    </xf>
    <xf numFmtId="3" fontId="10" fillId="8" borderId="1" xfId="10" applyNumberFormat="1" applyFont="1" applyFill="1" applyBorder="1" applyAlignment="1">
      <alignment horizontal="center" vertical="center" wrapText="1"/>
    </xf>
    <xf numFmtId="0" fontId="10" fillId="8" borderId="1" xfId="12" applyFont="1" applyFill="1" applyBorder="1" applyAlignment="1">
      <alignment horizontal="center" vertical="center" wrapText="1"/>
    </xf>
    <xf numFmtId="0" fontId="16" fillId="8" borderId="1" xfId="12" applyFill="1" applyBorder="1" applyAlignment="1">
      <alignment horizontal="center" vertical="center" wrapText="1"/>
    </xf>
    <xf numFmtId="3" fontId="10" fillId="8" borderId="1" xfId="12" applyNumberFormat="1" applyFont="1" applyFill="1" applyBorder="1" applyAlignment="1">
      <alignment horizontal="center" vertical="center" wrapText="1"/>
    </xf>
    <xf numFmtId="0" fontId="3" fillId="8" borderId="1" xfId="12" applyFont="1" applyFill="1" applyBorder="1" applyAlignment="1">
      <alignment horizontal="center" vertical="center" wrapText="1"/>
    </xf>
  </cellXfs>
  <cellStyles count="15">
    <cellStyle name="Coma" xfId="14" builtinId="3"/>
    <cellStyle name="Hiperligazón" xfId="3" builtinId="8"/>
    <cellStyle name="Millares 2" xfId="4" xr:uid="{00000000-0005-0000-0000-000001000000}"/>
    <cellStyle name="Millares 2 2" xfId="7" xr:uid="{00000000-0005-0000-0000-000002000000}"/>
    <cellStyle name="Millares 2 3" xfId="11" xr:uid="{00000000-0005-0000-0000-000003000000}"/>
    <cellStyle name="Millares 3" xfId="13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9" xr:uid="{00000000-0005-0000-0000-000008000000}"/>
    <cellStyle name="Normal 3 3" xfId="12" xr:uid="{00000000-0005-0000-0000-000009000000}"/>
    <cellStyle name="Normal 4" xfId="5" xr:uid="{00000000-0005-0000-0000-00000A000000}"/>
    <cellStyle name="Normal 5" xfId="6" xr:uid="{00000000-0005-0000-0000-00000B000000}"/>
    <cellStyle name="Normal 6" xfId="8" xr:uid="{00000000-0005-0000-0000-00000C000000}"/>
    <cellStyle name="Normal 7" xfId="10" xr:uid="{00000000-0005-0000-0000-00000D000000}"/>
  </cellStyles>
  <dxfs count="6">
    <dxf>
      <fill>
        <patternFill>
          <bgColor rgb="FFB4C8B3"/>
        </patternFill>
      </fill>
    </dxf>
    <dxf>
      <fill>
        <patternFill>
          <bgColor rgb="FFB4C8B3"/>
        </patternFill>
      </fill>
    </dxf>
    <dxf>
      <fill>
        <patternFill>
          <bgColor rgb="FFB4C8B3"/>
        </patternFill>
      </fill>
    </dxf>
    <dxf>
      <font>
        <b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27"/>
          <bgColor indexed="42"/>
        </patternFill>
      </fill>
    </dxf>
    <dxf>
      <font>
        <b val="0"/>
        <i val="0"/>
        <color indexed="8"/>
        <name val="Cambria"/>
        <scheme val="none"/>
      </font>
      <fill>
        <patternFill patternType="solid">
          <fgColor indexed="27"/>
          <bgColor rgb="FFB4C8B3"/>
        </patternFill>
      </fill>
    </dxf>
  </dxfs>
  <tableStyles count="0" defaultTableStyle="TableStyleMedium2" defaultPivotStyle="PivotStyleLight16"/>
  <colors>
    <mruColors>
      <color rgb="FFB4C8B3"/>
      <color rgb="FF8CB496"/>
      <color rgb="FFC3E226"/>
      <color rgb="FFE2ED93"/>
      <color rgb="FFE4DFEC"/>
      <color rgb="FFC49100"/>
      <color rgb="FFF8CD00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EVOLUCIÓN DO NÚMERO DE VACAS EN GALICIA</a:t>
            </a:r>
          </a:p>
        </c:rich>
      </c:tx>
      <c:layout>
        <c:manualLayout>
          <c:xMode val="edge"/>
          <c:yMode val="edge"/>
          <c:x val="0.1808066759388039"/>
          <c:y val="5.0847457627118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6272600834491"/>
          <c:y val="0.26694915254237289"/>
          <c:w val="0.73435326842837279"/>
          <c:h val="0.55084745762711862"/>
        </c:manualLayout>
      </c:layout>
      <c:lineChart>
        <c:grouping val="standard"/>
        <c:varyColors val="0"/>
        <c:ser>
          <c:idx val="0"/>
          <c:order val="0"/>
          <c:tx>
            <c:strRef>
              <c:f>Serie_histórica!$A$25</c:f>
              <c:strCache>
                <c:ptCount val="1"/>
                <c:pt idx="0">
                  <c:v>Nº de vacas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Serie_histórica!$B$23:$W$23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Serie_histórica!$C$25:$W$25</c:f>
              <c:numCache>
                <c:formatCode>#,##0</c:formatCode>
                <c:ptCount val="21"/>
                <c:pt idx="0">
                  <c:v>699314</c:v>
                </c:pt>
                <c:pt idx="1">
                  <c:v>754514</c:v>
                </c:pt>
                <c:pt idx="2">
                  <c:v>754514</c:v>
                </c:pt>
                <c:pt idx="3">
                  <c:v>750693</c:v>
                </c:pt>
                <c:pt idx="4">
                  <c:v>644814</c:v>
                </c:pt>
                <c:pt idx="5">
                  <c:v>583950</c:v>
                </c:pt>
                <c:pt idx="6">
                  <c:v>562223</c:v>
                </c:pt>
                <c:pt idx="7">
                  <c:v>548297</c:v>
                </c:pt>
                <c:pt idx="8">
                  <c:v>561447</c:v>
                </c:pt>
                <c:pt idx="9">
                  <c:v>555481</c:v>
                </c:pt>
                <c:pt idx="10">
                  <c:v>553422</c:v>
                </c:pt>
                <c:pt idx="11">
                  <c:v>548642</c:v>
                </c:pt>
                <c:pt idx="12">
                  <c:v>542812</c:v>
                </c:pt>
                <c:pt idx="13">
                  <c:v>534968</c:v>
                </c:pt>
                <c:pt idx="14">
                  <c:v>549094</c:v>
                </c:pt>
                <c:pt idx="15">
                  <c:v>523999</c:v>
                </c:pt>
                <c:pt idx="16">
                  <c:v>537090</c:v>
                </c:pt>
                <c:pt idx="17">
                  <c:v>537155</c:v>
                </c:pt>
                <c:pt idx="18">
                  <c:v>532717</c:v>
                </c:pt>
                <c:pt idx="19">
                  <c:v>530082</c:v>
                </c:pt>
                <c:pt idx="20">
                  <c:v>533793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5-4D3A-90BF-3D4967B5D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644352"/>
        <c:axId val="102347904"/>
      </c:lineChart>
      <c:catAx>
        <c:axId val="1846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</a:t>
                </a:r>
              </a:p>
            </c:rich>
          </c:tx>
          <c:layout>
            <c:manualLayout>
              <c:xMode val="edge"/>
              <c:yMode val="edge"/>
              <c:x val="0.50486787204450623"/>
              <c:y val="0.9152542372881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02347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34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VACAS.</a:t>
                </a:r>
              </a:p>
            </c:rich>
          </c:tx>
          <c:layout>
            <c:manualLayout>
              <c:xMode val="edge"/>
              <c:yMode val="edge"/>
              <c:x val="6.6759388038942977E-2"/>
              <c:y val="0.44491525423728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84644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EVOLUCIÓN DO NÚMERO DE VACAS POR EXPLOTACIÓN EN GALICIA</a:t>
            </a:r>
          </a:p>
        </c:rich>
      </c:tx>
      <c:layout>
        <c:manualLayout>
          <c:xMode val="edge"/>
          <c:yMode val="edge"/>
          <c:x val="0.18041972725437291"/>
          <c:y val="5.106382978723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23787303176426"/>
          <c:y val="0.26808566340937379"/>
          <c:w val="0.73007042864293914"/>
          <c:h val="0.54468198279999747"/>
        </c:manualLayout>
      </c:layout>
      <c:lineChart>
        <c:grouping val="standard"/>
        <c:varyColors val="0"/>
        <c:ser>
          <c:idx val="0"/>
          <c:order val="0"/>
          <c:tx>
            <c:strRef>
              <c:f>Serie_histórica!$A$26</c:f>
              <c:strCache>
                <c:ptCount val="1"/>
                <c:pt idx="0">
                  <c:v>Vacas por explotación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Serie_histórica!$B$23:$W$23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Serie_histórica!$B$26:$I$26</c:f>
              <c:numCache>
                <c:formatCode>#,##0.0"   "</c:formatCode>
                <c:ptCount val="8"/>
                <c:pt idx="0">
                  <c:v>8.9338011846510437</c:v>
                </c:pt>
                <c:pt idx="1">
                  <c:v>9.5227681246255251</c:v>
                </c:pt>
                <c:pt idx="2">
                  <c:v>11.9</c:v>
                </c:pt>
                <c:pt idx="3">
                  <c:v>11.9</c:v>
                </c:pt>
                <c:pt idx="4">
                  <c:v>11.8</c:v>
                </c:pt>
                <c:pt idx="5">
                  <c:v>11.042</c:v>
                </c:pt>
                <c:pt idx="6">
                  <c:v>11.5</c:v>
                </c:pt>
                <c:pt idx="7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0-4B12-A89B-3B2EA482EE84}"/>
            </c:ext>
          </c:extLst>
        </c:ser>
        <c:ser>
          <c:idx val="1"/>
          <c:order val="1"/>
          <c:tx>
            <c:strRef>
              <c:f>Serie_histórica!$A$26</c:f>
              <c:strCache>
                <c:ptCount val="1"/>
                <c:pt idx="0">
                  <c:v>Vacas por explotación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Serie_histórica!$B$23:$W$23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Serie_histórica!$B$26:$W$26</c:f>
              <c:numCache>
                <c:formatCode>#,##0.0"   "</c:formatCode>
                <c:ptCount val="22"/>
                <c:pt idx="0">
                  <c:v>8.9338011846510437</c:v>
                </c:pt>
                <c:pt idx="1">
                  <c:v>9.5227681246255251</c:v>
                </c:pt>
                <c:pt idx="2">
                  <c:v>11.9</c:v>
                </c:pt>
                <c:pt idx="3">
                  <c:v>11.9</c:v>
                </c:pt>
                <c:pt idx="4">
                  <c:v>11.8</c:v>
                </c:pt>
                <c:pt idx="5">
                  <c:v>11.042</c:v>
                </c:pt>
                <c:pt idx="6">
                  <c:v>11.5</c:v>
                </c:pt>
                <c:pt idx="7">
                  <c:v>11.9</c:v>
                </c:pt>
                <c:pt idx="8">
                  <c:v>12.4</c:v>
                </c:pt>
                <c:pt idx="9">
                  <c:v>13.4</c:v>
                </c:pt>
                <c:pt idx="10">
                  <c:v>13.7</c:v>
                </c:pt>
                <c:pt idx="11">
                  <c:v>14.282963842361989</c:v>
                </c:pt>
                <c:pt idx="12">
                  <c:v>14.860695035076789</c:v>
                </c:pt>
                <c:pt idx="13">
                  <c:v>15.374061800776049</c:v>
                </c:pt>
                <c:pt idx="14">
                  <c:v>15.702947047082306</c:v>
                </c:pt>
                <c:pt idx="15">
                  <c:v>16.647788254555376</c:v>
                </c:pt>
                <c:pt idx="16">
                  <c:v>16.550821225521162</c:v>
                </c:pt>
                <c:pt idx="17">
                  <c:v>17.467477559516066</c:v>
                </c:pt>
                <c:pt idx="18">
                  <c:v>18.241416782694333</c:v>
                </c:pt>
                <c:pt idx="19">
                  <c:v>18.991693404634582</c:v>
                </c:pt>
                <c:pt idx="20">
                  <c:v>19.878571964299109</c:v>
                </c:pt>
                <c:pt idx="21">
                  <c:v>20.735462067358117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0-4B12-A89B-3B2EA482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49728"/>
        <c:axId val="105451904"/>
      </c:lineChart>
      <c:catAx>
        <c:axId val="105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</a:t>
                </a:r>
              </a:p>
            </c:rich>
          </c:tx>
          <c:layout>
            <c:manualLayout>
              <c:xMode val="edge"/>
              <c:yMode val="edge"/>
              <c:x val="0.50769260136189265"/>
              <c:y val="0.91489540403194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05451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545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VACAS / EXPLOT.</a:t>
                </a:r>
              </a:p>
            </c:rich>
          </c:tx>
          <c:layout>
            <c:manualLayout>
              <c:xMode val="edge"/>
              <c:yMode val="edge"/>
              <c:x val="8.3916083916083919E-2"/>
              <c:y val="0.331915787122354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&quot;   &quot;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05449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Participación provincial por tipoloxías</a:t>
            </a:r>
          </a:p>
        </c:rich>
      </c:tx>
      <c:layout>
        <c:manualLayout>
          <c:xMode val="edge"/>
          <c:yMode val="edge"/>
          <c:x val="0.28719735375543809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162629757785"/>
          <c:y val="0.14647907471263577"/>
          <c:w val="0.63321799307958482"/>
          <c:h val="0.622536067528702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Tipoloxia_Gando!$C$27</c:f>
              <c:strCache>
                <c:ptCount val="1"/>
                <c:pt idx="0">
                  <c:v>A Coruña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Tipoloxia_Gando!$B$28:$B$31</c:f>
              <c:strCache>
                <c:ptCount val="4"/>
                <c:pt idx="0">
                  <c:v>Vacas de leite</c:v>
                </c:pt>
                <c:pt idx="1">
                  <c:v>Vacas de carne</c:v>
                </c:pt>
                <c:pt idx="2">
                  <c:v>Xovencas</c:v>
                </c:pt>
                <c:pt idx="3">
                  <c:v>Becerros en cebo</c:v>
                </c:pt>
              </c:strCache>
            </c:strRef>
          </c:cat>
          <c:val>
            <c:numRef>
              <c:f>Tipoloxia_Gando!$C$28:$C$31</c:f>
              <c:numCache>
                <c:formatCode>0%</c:formatCode>
                <c:ptCount val="4"/>
                <c:pt idx="0">
                  <c:v>0.42520563981816339</c:v>
                </c:pt>
                <c:pt idx="1">
                  <c:v>0.23543552139099047</c:v>
                </c:pt>
                <c:pt idx="2">
                  <c:v>0.39228424632866249</c:v>
                </c:pt>
                <c:pt idx="3">
                  <c:v>0.29270775164037416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6-4108-9F1F-AED67489D420}"/>
            </c:ext>
          </c:extLst>
        </c:ser>
        <c:ser>
          <c:idx val="1"/>
          <c:order val="1"/>
          <c:tx>
            <c:strRef>
              <c:f>Tipoloxia_Gando!$D$27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Tipoloxia_Gando!$B$28:$B$31</c:f>
              <c:strCache>
                <c:ptCount val="4"/>
                <c:pt idx="0">
                  <c:v>Vacas de leite</c:v>
                </c:pt>
                <c:pt idx="1">
                  <c:v>Vacas de carne</c:v>
                </c:pt>
                <c:pt idx="2">
                  <c:v>Xovencas</c:v>
                </c:pt>
                <c:pt idx="3">
                  <c:v>Becerros en cebo</c:v>
                </c:pt>
              </c:strCache>
            </c:strRef>
          </c:cat>
          <c:val>
            <c:numRef>
              <c:f>Tipoloxia_Gando!$D$28:$D$31</c:f>
              <c:numCache>
                <c:formatCode>0%</c:formatCode>
                <c:ptCount val="4"/>
                <c:pt idx="0">
                  <c:v>0.45416507954249646</c:v>
                </c:pt>
                <c:pt idx="1">
                  <c:v>0.55415000012128479</c:v>
                </c:pt>
                <c:pt idx="2">
                  <c:v>0.47042751606133054</c:v>
                </c:pt>
                <c:pt idx="3">
                  <c:v>0.46648096118944576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6-4108-9F1F-AED67489D420}"/>
            </c:ext>
          </c:extLst>
        </c:ser>
        <c:ser>
          <c:idx val="2"/>
          <c:order val="2"/>
          <c:tx>
            <c:strRef>
              <c:f>Tipoloxia_Gando!$E$27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Tipoloxia_Gando!$B$28:$B$31</c:f>
              <c:strCache>
                <c:ptCount val="4"/>
                <c:pt idx="0">
                  <c:v>Vacas de leite</c:v>
                </c:pt>
                <c:pt idx="1">
                  <c:v>Vacas de carne</c:v>
                </c:pt>
                <c:pt idx="2">
                  <c:v>Xovencas</c:v>
                </c:pt>
                <c:pt idx="3">
                  <c:v>Becerros en cebo</c:v>
                </c:pt>
              </c:strCache>
            </c:strRef>
          </c:cat>
          <c:val>
            <c:numRef>
              <c:f>Tipoloxia_Gando!$E$28:$E$31</c:f>
              <c:numCache>
                <c:formatCode>0%</c:formatCode>
                <c:ptCount val="4"/>
                <c:pt idx="0">
                  <c:v>6.338692052809688E-3</c:v>
                </c:pt>
                <c:pt idx="1">
                  <c:v>0.12718403504643994</c:v>
                </c:pt>
                <c:pt idx="2">
                  <c:v>3.3056097977323201E-2</c:v>
                </c:pt>
                <c:pt idx="3">
                  <c:v>0.13470918260505374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6-4108-9F1F-AED67489D420}"/>
            </c:ext>
          </c:extLst>
        </c:ser>
        <c:ser>
          <c:idx val="3"/>
          <c:order val="3"/>
          <c:tx>
            <c:strRef>
              <c:f>Tipoloxia_Gando!$F$27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Tipoloxia_Gando!$B$28:$B$31</c:f>
              <c:strCache>
                <c:ptCount val="4"/>
                <c:pt idx="0">
                  <c:v>Vacas de leite</c:v>
                </c:pt>
                <c:pt idx="1">
                  <c:v>Vacas de carne</c:v>
                </c:pt>
                <c:pt idx="2">
                  <c:v>Xovencas</c:v>
                </c:pt>
                <c:pt idx="3">
                  <c:v>Becerros en cebo</c:v>
                </c:pt>
              </c:strCache>
            </c:strRef>
          </c:cat>
          <c:val>
            <c:numRef>
              <c:f>Tipoloxia_Gando!$F$28:$F$31</c:f>
              <c:numCache>
                <c:formatCode>0%</c:formatCode>
                <c:ptCount val="4"/>
                <c:pt idx="0">
                  <c:v>0.1142905885865305</c:v>
                </c:pt>
                <c:pt idx="1">
                  <c:v>8.3230443441284843E-2</c:v>
                </c:pt>
                <c:pt idx="2">
                  <c:v>0.1042321396326837</c:v>
                </c:pt>
                <c:pt idx="3">
                  <c:v>0.10610210456512634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6-4108-9F1F-AED67489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69824"/>
        <c:axId val="105471360"/>
      </c:barChart>
      <c:catAx>
        <c:axId val="1054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0547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47136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10546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83736022723187"/>
          <c:y val="0.85070540830283536"/>
          <c:w val="0.53114191205551364"/>
          <c:h val="8.45070422535211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44</xdr:row>
      <xdr:rowOff>0</xdr:rowOff>
    </xdr:from>
    <xdr:to>
      <xdr:col>14</xdr:col>
      <xdr:colOff>47625</xdr:colOff>
      <xdr:row>58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27</xdr:row>
      <xdr:rowOff>114300</xdr:rowOff>
    </xdr:from>
    <xdr:to>
      <xdr:col>14</xdr:col>
      <xdr:colOff>9525</xdr:colOff>
      <xdr:row>42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7</xdr:col>
      <xdr:colOff>628650</xdr:colOff>
      <xdr:row>54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showGridLines="0" showRowColHeaders="0" tabSelected="1" workbookViewId="0">
      <selection activeCell="D11" sqref="D11:E11"/>
    </sheetView>
  </sheetViews>
  <sheetFormatPr defaultColWidth="11.42578125" defaultRowHeight="15" x14ac:dyDescent="0.25"/>
  <cols>
    <col min="1" max="1" width="8.85546875" customWidth="1"/>
    <col min="2" max="2" width="7.85546875" customWidth="1"/>
    <col min="3" max="3" width="10.5703125" customWidth="1"/>
    <col min="5" max="5" width="80.7109375" customWidth="1"/>
    <col min="7" max="7" width="11.85546875" customWidth="1"/>
  </cols>
  <sheetData>
    <row r="1" spans="2:7" ht="35.25" customHeight="1" x14ac:dyDescent="0.3">
      <c r="D1" s="190" t="s">
        <v>441</v>
      </c>
      <c r="E1" s="190"/>
      <c r="F1" s="190"/>
    </row>
    <row r="4" spans="2:7" x14ac:dyDescent="0.25">
      <c r="D4" s="119"/>
      <c r="E4" s="119"/>
    </row>
    <row r="5" spans="2:7" x14ac:dyDescent="0.25">
      <c r="D5" s="119"/>
      <c r="E5" s="119"/>
      <c r="F5" s="139" t="s">
        <v>6</v>
      </c>
    </row>
    <row r="6" spans="2:7" ht="21.75" customHeight="1" x14ac:dyDescent="0.25">
      <c r="D6" s="191" t="s">
        <v>28</v>
      </c>
      <c r="E6" s="191"/>
      <c r="F6" s="140"/>
    </row>
    <row r="7" spans="2:7" ht="21.75" customHeight="1" x14ac:dyDescent="0.25">
      <c r="D7" s="191" t="s">
        <v>23</v>
      </c>
      <c r="E7" s="191"/>
      <c r="F7" s="141"/>
    </row>
    <row r="8" spans="2:7" ht="21.75" customHeight="1" x14ac:dyDescent="0.25">
      <c r="D8" s="191" t="s">
        <v>34</v>
      </c>
      <c r="E8" s="191"/>
      <c r="F8" s="141"/>
    </row>
    <row r="9" spans="2:7" ht="21.75" customHeight="1" x14ac:dyDescent="0.25">
      <c r="D9" s="191" t="s">
        <v>35</v>
      </c>
      <c r="E9" s="191"/>
      <c r="F9" s="141"/>
    </row>
    <row r="10" spans="2:7" ht="21.75" customHeight="1" x14ac:dyDescent="0.25">
      <c r="D10" s="192" t="s">
        <v>449</v>
      </c>
      <c r="E10" s="192"/>
      <c r="F10" s="141"/>
      <c r="G10" t="s">
        <v>8</v>
      </c>
    </row>
    <row r="11" spans="2:7" ht="21.75" customHeight="1" x14ac:dyDescent="0.25">
      <c r="D11" s="194" t="s">
        <v>416</v>
      </c>
      <c r="E11" s="194"/>
      <c r="F11" s="141"/>
    </row>
    <row r="12" spans="2:7" ht="21.75" customHeight="1" x14ac:dyDescent="0.25">
      <c r="D12" s="193" t="s">
        <v>63</v>
      </c>
      <c r="E12" s="193"/>
      <c r="F12" s="141"/>
    </row>
    <row r="13" spans="2:7" ht="21.75" customHeight="1" x14ac:dyDescent="0.25">
      <c r="D13" s="142"/>
      <c r="E13" s="143" t="s">
        <v>1</v>
      </c>
      <c r="F13" s="141"/>
    </row>
    <row r="14" spans="2:7" s="14" customFormat="1" ht="21.75" customHeight="1" x14ac:dyDescent="0.25">
      <c r="C14"/>
      <c r="D14" s="142"/>
      <c r="E14" s="143" t="s">
        <v>2</v>
      </c>
      <c r="F14" s="141"/>
      <c r="G14"/>
    </row>
    <row r="15" spans="2:7" s="14" customFormat="1" ht="21.75" customHeight="1" x14ac:dyDescent="0.25">
      <c r="D15" s="142"/>
      <c r="E15" s="143" t="s">
        <v>3</v>
      </c>
      <c r="F15" s="141"/>
    </row>
    <row r="16" spans="2:7" s="14" customFormat="1" x14ac:dyDescent="0.25">
      <c r="B16" s="189"/>
      <c r="D16" s="142"/>
      <c r="E16" s="143" t="s">
        <v>4</v>
      </c>
      <c r="F16" s="141"/>
    </row>
    <row r="17" spans="2:3" s="14" customFormat="1" x14ac:dyDescent="0.25">
      <c r="B17" s="189"/>
      <c r="C17" s="15"/>
    </row>
    <row r="18" spans="2:3" s="14" customFormat="1" x14ac:dyDescent="0.25"/>
    <row r="19" spans="2:3" s="14" customFormat="1" x14ac:dyDescent="0.25">
      <c r="B19" s="80"/>
      <c r="C19" s="15"/>
    </row>
    <row r="20" spans="2:3" s="14" customFormat="1" x14ac:dyDescent="0.25">
      <c r="B20" s="80"/>
      <c r="C20" s="15"/>
    </row>
    <row r="21" spans="2:3" s="14" customFormat="1" x14ac:dyDescent="0.25">
      <c r="B21" s="80"/>
      <c r="C21" s="15"/>
    </row>
    <row r="22" spans="2:3" s="14" customFormat="1" x14ac:dyDescent="0.25">
      <c r="B22" s="80"/>
      <c r="C22" s="15"/>
    </row>
    <row r="23" spans="2:3" s="14" customFormat="1" x14ac:dyDescent="0.25">
      <c r="B23" s="80"/>
      <c r="C23" s="15"/>
    </row>
    <row r="24" spans="2:3" s="14" customFormat="1" x14ac:dyDescent="0.25">
      <c r="B24" s="80"/>
      <c r="C24" s="15"/>
    </row>
    <row r="25" spans="2:3" s="14" customFormat="1" x14ac:dyDescent="0.25"/>
    <row r="26" spans="2:3" s="14" customFormat="1" x14ac:dyDescent="0.25">
      <c r="B26" s="15"/>
      <c r="C26" s="15"/>
    </row>
    <row r="27" spans="2:3" s="14" customFormat="1" x14ac:dyDescent="0.25"/>
    <row r="28" spans="2:3" s="14" customFormat="1" x14ac:dyDescent="0.25"/>
    <row r="29" spans="2:3" s="14" customFormat="1" x14ac:dyDescent="0.25"/>
    <row r="30" spans="2:3" s="14" customFormat="1" x14ac:dyDescent="0.25"/>
    <row r="31" spans="2:3" s="14" customFormat="1" x14ac:dyDescent="0.25"/>
    <row r="32" spans="2:3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pans="2:7" s="14" customFormat="1" x14ac:dyDescent="0.25"/>
    <row r="82" spans="2:7" s="14" customFormat="1" x14ac:dyDescent="0.25"/>
    <row r="83" spans="2:7" s="14" customFormat="1" x14ac:dyDescent="0.25"/>
    <row r="84" spans="2:7" s="14" customFormat="1" x14ac:dyDescent="0.25"/>
    <row r="85" spans="2:7" s="14" customFormat="1" x14ac:dyDescent="0.25"/>
    <row r="86" spans="2:7" s="14" customFormat="1" x14ac:dyDescent="0.25"/>
    <row r="87" spans="2:7" x14ac:dyDescent="0.25">
      <c r="B87" s="14"/>
      <c r="C87" s="14"/>
      <c r="D87" s="14"/>
      <c r="E87" s="14"/>
      <c r="F87" s="14"/>
      <c r="G87" s="14"/>
    </row>
  </sheetData>
  <mergeCells count="9">
    <mergeCell ref="B16:B17"/>
    <mergeCell ref="D1:F1"/>
    <mergeCell ref="D6:E6"/>
    <mergeCell ref="D7:E7"/>
    <mergeCell ref="D8:E8"/>
    <mergeCell ref="D9:E9"/>
    <mergeCell ref="D10:E10"/>
    <mergeCell ref="D12:E12"/>
    <mergeCell ref="D11:E11"/>
  </mergeCells>
  <hyperlinks>
    <hyperlink ref="D6:E6" location="'Tamaño explotación'!A1" display="Estrutura do sector bovino por tamaño de explotación" xr:uid="{00000000-0004-0000-0000-000000000000}"/>
    <hyperlink ref="D7:E7" location="'Apt_produc e tamaño explot'!A1" display="Distribución dos efectivos gandeiros por aptitude produtiva e tamaño de explotación" xr:uid="{00000000-0004-0000-0000-000001000000}"/>
    <hyperlink ref="D8:E8" location="Apt_produtura_estrutura!A1" display="Estrutura do sector bovino segundo aptitude produtiva dos efectivos gandeiro" xr:uid="{00000000-0004-0000-0000-000002000000}"/>
    <hyperlink ref="D9:E9" location="Serie_histórica!A1" display="Estrutura do sector bovino. Serie histórica" xr:uid="{00000000-0004-0000-0000-000003000000}"/>
    <hyperlink ref="E13" location="'Anexo I_A_Coruña'!A1" display="A Coruña" xr:uid="{00000000-0004-0000-0000-000005000000}"/>
    <hyperlink ref="E14" location="'Anexo I_Lugo'!A1" display="Lugo" xr:uid="{00000000-0004-0000-0000-000006000000}"/>
    <hyperlink ref="E15" location="'Anexo I_Ourense'!A1" display="Ourense" xr:uid="{00000000-0004-0000-0000-000007000000}"/>
    <hyperlink ref="E16" location="'Anexo I_Pontevedra'!A1" display="Pontevedra" xr:uid="{00000000-0004-0000-0000-000008000000}"/>
    <hyperlink ref="D10:E10" location="Tipoloxia_Gando!A1" display="Efectivos de gando bovino por tipoloxías: Enquisa novembro 2019" xr:uid="{A4F029CB-32EC-453F-A8A9-4EF40C6E0FDF}"/>
    <hyperlink ref="D11" location="Tipoloxia_explotacions!A1" display="Explotacións de bovino por tipoloxías" xr:uid="{FF1EDE04-7AF5-4BC6-B4C0-4DB7839995A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7"/>
  <sheetViews>
    <sheetView showGridLines="0" zoomScale="115" zoomScaleNormal="115" workbookViewId="0">
      <pane ySplit="3" topLeftCell="A79" activePane="bottomLeft" state="frozen"/>
      <selection activeCell="B1" sqref="B1"/>
      <selection pane="bottomLeft" activeCell="B99" sqref="B99"/>
    </sheetView>
  </sheetViews>
  <sheetFormatPr defaultColWidth="11.42578125" defaultRowHeight="12.75" x14ac:dyDescent="0.2"/>
  <cols>
    <col min="1" max="1" width="30.28515625" style="91" customWidth="1"/>
    <col min="2" max="9" width="11.42578125" style="91" customWidth="1"/>
    <col min="10" max="10" width="4.85546875" style="91" customWidth="1"/>
    <col min="11" max="256" width="11.42578125" style="91"/>
    <col min="257" max="257" width="30.28515625" style="91" customWidth="1"/>
    <col min="258" max="265" width="11.42578125" style="91" customWidth="1"/>
    <col min="266" max="266" width="4.85546875" style="91" customWidth="1"/>
    <col min="267" max="512" width="11.42578125" style="91"/>
    <col min="513" max="513" width="30.28515625" style="91" customWidth="1"/>
    <col min="514" max="521" width="11.42578125" style="91" customWidth="1"/>
    <col min="522" max="522" width="4.85546875" style="91" customWidth="1"/>
    <col min="523" max="768" width="11.42578125" style="91"/>
    <col min="769" max="769" width="30.28515625" style="91" customWidth="1"/>
    <col min="770" max="777" width="11.42578125" style="91" customWidth="1"/>
    <col min="778" max="778" width="4.85546875" style="91" customWidth="1"/>
    <col min="779" max="1024" width="11.42578125" style="91"/>
    <col min="1025" max="1025" width="30.28515625" style="91" customWidth="1"/>
    <col min="1026" max="1033" width="11.42578125" style="91" customWidth="1"/>
    <col min="1034" max="1034" width="4.85546875" style="91" customWidth="1"/>
    <col min="1035" max="1280" width="11.42578125" style="91"/>
    <col min="1281" max="1281" width="30.28515625" style="91" customWidth="1"/>
    <col min="1282" max="1289" width="11.42578125" style="91" customWidth="1"/>
    <col min="1290" max="1290" width="4.85546875" style="91" customWidth="1"/>
    <col min="1291" max="1536" width="11.42578125" style="91"/>
    <col min="1537" max="1537" width="30.28515625" style="91" customWidth="1"/>
    <col min="1538" max="1545" width="11.42578125" style="91" customWidth="1"/>
    <col min="1546" max="1546" width="4.85546875" style="91" customWidth="1"/>
    <col min="1547" max="1792" width="11.42578125" style="91"/>
    <col min="1793" max="1793" width="30.28515625" style="91" customWidth="1"/>
    <col min="1794" max="1801" width="11.42578125" style="91" customWidth="1"/>
    <col min="1802" max="1802" width="4.85546875" style="91" customWidth="1"/>
    <col min="1803" max="2048" width="11.42578125" style="91"/>
    <col min="2049" max="2049" width="30.28515625" style="91" customWidth="1"/>
    <col min="2050" max="2057" width="11.42578125" style="91" customWidth="1"/>
    <col min="2058" max="2058" width="4.85546875" style="91" customWidth="1"/>
    <col min="2059" max="2304" width="11.42578125" style="91"/>
    <col min="2305" max="2305" width="30.28515625" style="91" customWidth="1"/>
    <col min="2306" max="2313" width="11.42578125" style="91" customWidth="1"/>
    <col min="2314" max="2314" width="4.85546875" style="91" customWidth="1"/>
    <col min="2315" max="2560" width="11.42578125" style="91"/>
    <col min="2561" max="2561" width="30.28515625" style="91" customWidth="1"/>
    <col min="2562" max="2569" width="11.42578125" style="91" customWidth="1"/>
    <col min="2570" max="2570" width="4.85546875" style="91" customWidth="1"/>
    <col min="2571" max="2816" width="11.42578125" style="91"/>
    <col min="2817" max="2817" width="30.28515625" style="91" customWidth="1"/>
    <col min="2818" max="2825" width="11.42578125" style="91" customWidth="1"/>
    <col min="2826" max="2826" width="4.85546875" style="91" customWidth="1"/>
    <col min="2827" max="3072" width="11.42578125" style="91"/>
    <col min="3073" max="3073" width="30.28515625" style="91" customWidth="1"/>
    <col min="3074" max="3081" width="11.42578125" style="91" customWidth="1"/>
    <col min="3082" max="3082" width="4.85546875" style="91" customWidth="1"/>
    <col min="3083" max="3328" width="11.42578125" style="91"/>
    <col min="3329" max="3329" width="30.28515625" style="91" customWidth="1"/>
    <col min="3330" max="3337" width="11.42578125" style="91" customWidth="1"/>
    <col min="3338" max="3338" width="4.85546875" style="91" customWidth="1"/>
    <col min="3339" max="3584" width="11.42578125" style="91"/>
    <col min="3585" max="3585" width="30.28515625" style="91" customWidth="1"/>
    <col min="3586" max="3593" width="11.42578125" style="91" customWidth="1"/>
    <col min="3594" max="3594" width="4.85546875" style="91" customWidth="1"/>
    <col min="3595" max="3840" width="11.42578125" style="91"/>
    <col min="3841" max="3841" width="30.28515625" style="91" customWidth="1"/>
    <col min="3842" max="3849" width="11.42578125" style="91" customWidth="1"/>
    <col min="3850" max="3850" width="4.85546875" style="91" customWidth="1"/>
    <col min="3851" max="4096" width="11.42578125" style="91"/>
    <col min="4097" max="4097" width="30.28515625" style="91" customWidth="1"/>
    <col min="4098" max="4105" width="11.42578125" style="91" customWidth="1"/>
    <col min="4106" max="4106" width="4.85546875" style="91" customWidth="1"/>
    <col min="4107" max="4352" width="11.42578125" style="91"/>
    <col min="4353" max="4353" width="30.28515625" style="91" customWidth="1"/>
    <col min="4354" max="4361" width="11.42578125" style="91" customWidth="1"/>
    <col min="4362" max="4362" width="4.85546875" style="91" customWidth="1"/>
    <col min="4363" max="4608" width="11.42578125" style="91"/>
    <col min="4609" max="4609" width="30.28515625" style="91" customWidth="1"/>
    <col min="4610" max="4617" width="11.42578125" style="91" customWidth="1"/>
    <col min="4618" max="4618" width="4.85546875" style="91" customWidth="1"/>
    <col min="4619" max="4864" width="11.42578125" style="91"/>
    <col min="4865" max="4865" width="30.28515625" style="91" customWidth="1"/>
    <col min="4866" max="4873" width="11.42578125" style="91" customWidth="1"/>
    <col min="4874" max="4874" width="4.85546875" style="91" customWidth="1"/>
    <col min="4875" max="5120" width="11.42578125" style="91"/>
    <col min="5121" max="5121" width="30.28515625" style="91" customWidth="1"/>
    <col min="5122" max="5129" width="11.42578125" style="91" customWidth="1"/>
    <col min="5130" max="5130" width="4.85546875" style="91" customWidth="1"/>
    <col min="5131" max="5376" width="11.42578125" style="91"/>
    <col min="5377" max="5377" width="30.28515625" style="91" customWidth="1"/>
    <col min="5378" max="5385" width="11.42578125" style="91" customWidth="1"/>
    <col min="5386" max="5386" width="4.85546875" style="91" customWidth="1"/>
    <col min="5387" max="5632" width="11.42578125" style="91"/>
    <col min="5633" max="5633" width="30.28515625" style="91" customWidth="1"/>
    <col min="5634" max="5641" width="11.42578125" style="91" customWidth="1"/>
    <col min="5642" max="5642" width="4.85546875" style="91" customWidth="1"/>
    <col min="5643" max="5888" width="11.42578125" style="91"/>
    <col min="5889" max="5889" width="30.28515625" style="91" customWidth="1"/>
    <col min="5890" max="5897" width="11.42578125" style="91" customWidth="1"/>
    <col min="5898" max="5898" width="4.85546875" style="91" customWidth="1"/>
    <col min="5899" max="6144" width="11.42578125" style="91"/>
    <col min="6145" max="6145" width="30.28515625" style="91" customWidth="1"/>
    <col min="6146" max="6153" width="11.42578125" style="91" customWidth="1"/>
    <col min="6154" max="6154" width="4.85546875" style="91" customWidth="1"/>
    <col min="6155" max="6400" width="11.42578125" style="91"/>
    <col min="6401" max="6401" width="30.28515625" style="91" customWidth="1"/>
    <col min="6402" max="6409" width="11.42578125" style="91" customWidth="1"/>
    <col min="6410" max="6410" width="4.85546875" style="91" customWidth="1"/>
    <col min="6411" max="6656" width="11.42578125" style="91"/>
    <col min="6657" max="6657" width="30.28515625" style="91" customWidth="1"/>
    <col min="6658" max="6665" width="11.42578125" style="91" customWidth="1"/>
    <col min="6666" max="6666" width="4.85546875" style="91" customWidth="1"/>
    <col min="6667" max="6912" width="11.42578125" style="91"/>
    <col min="6913" max="6913" width="30.28515625" style="91" customWidth="1"/>
    <col min="6914" max="6921" width="11.42578125" style="91" customWidth="1"/>
    <col min="6922" max="6922" width="4.85546875" style="91" customWidth="1"/>
    <col min="6923" max="7168" width="11.42578125" style="91"/>
    <col min="7169" max="7169" width="30.28515625" style="91" customWidth="1"/>
    <col min="7170" max="7177" width="11.42578125" style="91" customWidth="1"/>
    <col min="7178" max="7178" width="4.85546875" style="91" customWidth="1"/>
    <col min="7179" max="7424" width="11.42578125" style="91"/>
    <col min="7425" max="7425" width="30.28515625" style="91" customWidth="1"/>
    <col min="7426" max="7433" width="11.42578125" style="91" customWidth="1"/>
    <col min="7434" max="7434" width="4.85546875" style="91" customWidth="1"/>
    <col min="7435" max="7680" width="11.42578125" style="91"/>
    <col min="7681" max="7681" width="30.28515625" style="91" customWidth="1"/>
    <col min="7682" max="7689" width="11.42578125" style="91" customWidth="1"/>
    <col min="7690" max="7690" width="4.85546875" style="91" customWidth="1"/>
    <col min="7691" max="7936" width="11.42578125" style="91"/>
    <col min="7937" max="7937" width="30.28515625" style="91" customWidth="1"/>
    <col min="7938" max="7945" width="11.42578125" style="91" customWidth="1"/>
    <col min="7946" max="7946" width="4.85546875" style="91" customWidth="1"/>
    <col min="7947" max="8192" width="11.42578125" style="91"/>
    <col min="8193" max="8193" width="30.28515625" style="91" customWidth="1"/>
    <col min="8194" max="8201" width="11.42578125" style="91" customWidth="1"/>
    <col min="8202" max="8202" width="4.85546875" style="91" customWidth="1"/>
    <col min="8203" max="8448" width="11.42578125" style="91"/>
    <col min="8449" max="8449" width="30.28515625" style="91" customWidth="1"/>
    <col min="8450" max="8457" width="11.42578125" style="91" customWidth="1"/>
    <col min="8458" max="8458" width="4.85546875" style="91" customWidth="1"/>
    <col min="8459" max="8704" width="11.42578125" style="91"/>
    <col min="8705" max="8705" width="30.28515625" style="91" customWidth="1"/>
    <col min="8706" max="8713" width="11.42578125" style="91" customWidth="1"/>
    <col min="8714" max="8714" width="4.85546875" style="91" customWidth="1"/>
    <col min="8715" max="8960" width="11.42578125" style="91"/>
    <col min="8961" max="8961" width="30.28515625" style="91" customWidth="1"/>
    <col min="8962" max="8969" width="11.42578125" style="91" customWidth="1"/>
    <col min="8970" max="8970" width="4.85546875" style="91" customWidth="1"/>
    <col min="8971" max="9216" width="11.42578125" style="91"/>
    <col min="9217" max="9217" width="30.28515625" style="91" customWidth="1"/>
    <col min="9218" max="9225" width="11.42578125" style="91" customWidth="1"/>
    <col min="9226" max="9226" width="4.85546875" style="91" customWidth="1"/>
    <col min="9227" max="9472" width="11.42578125" style="91"/>
    <col min="9473" max="9473" width="30.28515625" style="91" customWidth="1"/>
    <col min="9474" max="9481" width="11.42578125" style="91" customWidth="1"/>
    <col min="9482" max="9482" width="4.85546875" style="91" customWidth="1"/>
    <col min="9483" max="9728" width="11.42578125" style="91"/>
    <col min="9729" max="9729" width="30.28515625" style="91" customWidth="1"/>
    <col min="9730" max="9737" width="11.42578125" style="91" customWidth="1"/>
    <col min="9738" max="9738" width="4.85546875" style="91" customWidth="1"/>
    <col min="9739" max="9984" width="11.42578125" style="91"/>
    <col min="9985" max="9985" width="30.28515625" style="91" customWidth="1"/>
    <col min="9986" max="9993" width="11.42578125" style="91" customWidth="1"/>
    <col min="9994" max="9994" width="4.85546875" style="91" customWidth="1"/>
    <col min="9995" max="10240" width="11.42578125" style="91"/>
    <col min="10241" max="10241" width="30.28515625" style="91" customWidth="1"/>
    <col min="10242" max="10249" width="11.42578125" style="91" customWidth="1"/>
    <col min="10250" max="10250" width="4.85546875" style="91" customWidth="1"/>
    <col min="10251" max="10496" width="11.42578125" style="91"/>
    <col min="10497" max="10497" width="30.28515625" style="91" customWidth="1"/>
    <col min="10498" max="10505" width="11.42578125" style="91" customWidth="1"/>
    <col min="10506" max="10506" width="4.85546875" style="91" customWidth="1"/>
    <col min="10507" max="10752" width="11.42578125" style="91"/>
    <col min="10753" max="10753" width="30.28515625" style="91" customWidth="1"/>
    <col min="10754" max="10761" width="11.42578125" style="91" customWidth="1"/>
    <col min="10762" max="10762" width="4.85546875" style="91" customWidth="1"/>
    <col min="10763" max="11008" width="11.42578125" style="91"/>
    <col min="11009" max="11009" width="30.28515625" style="91" customWidth="1"/>
    <col min="11010" max="11017" width="11.42578125" style="91" customWidth="1"/>
    <col min="11018" max="11018" width="4.85546875" style="91" customWidth="1"/>
    <col min="11019" max="11264" width="11.42578125" style="91"/>
    <col min="11265" max="11265" width="30.28515625" style="91" customWidth="1"/>
    <col min="11266" max="11273" width="11.42578125" style="91" customWidth="1"/>
    <col min="11274" max="11274" width="4.85546875" style="91" customWidth="1"/>
    <col min="11275" max="11520" width="11.42578125" style="91"/>
    <col min="11521" max="11521" width="30.28515625" style="91" customWidth="1"/>
    <col min="11522" max="11529" width="11.42578125" style="91" customWidth="1"/>
    <col min="11530" max="11530" width="4.85546875" style="91" customWidth="1"/>
    <col min="11531" max="11776" width="11.42578125" style="91"/>
    <col min="11777" max="11777" width="30.28515625" style="91" customWidth="1"/>
    <col min="11778" max="11785" width="11.42578125" style="91" customWidth="1"/>
    <col min="11786" max="11786" width="4.85546875" style="91" customWidth="1"/>
    <col min="11787" max="12032" width="11.42578125" style="91"/>
    <col min="12033" max="12033" width="30.28515625" style="91" customWidth="1"/>
    <col min="12034" max="12041" width="11.42578125" style="91" customWidth="1"/>
    <col min="12042" max="12042" width="4.85546875" style="91" customWidth="1"/>
    <col min="12043" max="12288" width="11.42578125" style="91"/>
    <col min="12289" max="12289" width="30.28515625" style="91" customWidth="1"/>
    <col min="12290" max="12297" width="11.42578125" style="91" customWidth="1"/>
    <col min="12298" max="12298" width="4.85546875" style="91" customWidth="1"/>
    <col min="12299" max="12544" width="11.42578125" style="91"/>
    <col min="12545" max="12545" width="30.28515625" style="91" customWidth="1"/>
    <col min="12546" max="12553" width="11.42578125" style="91" customWidth="1"/>
    <col min="12554" max="12554" width="4.85546875" style="91" customWidth="1"/>
    <col min="12555" max="12800" width="11.42578125" style="91"/>
    <col min="12801" max="12801" width="30.28515625" style="91" customWidth="1"/>
    <col min="12802" max="12809" width="11.42578125" style="91" customWidth="1"/>
    <col min="12810" max="12810" width="4.85546875" style="91" customWidth="1"/>
    <col min="12811" max="13056" width="11.42578125" style="91"/>
    <col min="13057" max="13057" width="30.28515625" style="91" customWidth="1"/>
    <col min="13058" max="13065" width="11.42578125" style="91" customWidth="1"/>
    <col min="13066" max="13066" width="4.85546875" style="91" customWidth="1"/>
    <col min="13067" max="13312" width="11.42578125" style="91"/>
    <col min="13313" max="13313" width="30.28515625" style="91" customWidth="1"/>
    <col min="13314" max="13321" width="11.42578125" style="91" customWidth="1"/>
    <col min="13322" max="13322" width="4.85546875" style="91" customWidth="1"/>
    <col min="13323" max="13568" width="11.42578125" style="91"/>
    <col min="13569" max="13569" width="30.28515625" style="91" customWidth="1"/>
    <col min="13570" max="13577" width="11.42578125" style="91" customWidth="1"/>
    <col min="13578" max="13578" width="4.85546875" style="91" customWidth="1"/>
    <col min="13579" max="13824" width="11.42578125" style="91"/>
    <col min="13825" max="13825" width="30.28515625" style="91" customWidth="1"/>
    <col min="13826" max="13833" width="11.42578125" style="91" customWidth="1"/>
    <col min="13834" max="13834" width="4.85546875" style="91" customWidth="1"/>
    <col min="13835" max="14080" width="11.42578125" style="91"/>
    <col min="14081" max="14081" width="30.28515625" style="91" customWidth="1"/>
    <col min="14082" max="14089" width="11.42578125" style="91" customWidth="1"/>
    <col min="14090" max="14090" width="4.85546875" style="91" customWidth="1"/>
    <col min="14091" max="14336" width="11.42578125" style="91"/>
    <col min="14337" max="14337" width="30.28515625" style="91" customWidth="1"/>
    <col min="14338" max="14345" width="11.42578125" style="91" customWidth="1"/>
    <col min="14346" max="14346" width="4.85546875" style="91" customWidth="1"/>
    <col min="14347" max="14592" width="11.42578125" style="91"/>
    <col min="14593" max="14593" width="30.28515625" style="91" customWidth="1"/>
    <col min="14594" max="14601" width="11.42578125" style="91" customWidth="1"/>
    <col min="14602" max="14602" width="4.85546875" style="91" customWidth="1"/>
    <col min="14603" max="14848" width="11.42578125" style="91"/>
    <col min="14849" max="14849" width="30.28515625" style="91" customWidth="1"/>
    <col min="14850" max="14857" width="11.42578125" style="91" customWidth="1"/>
    <col min="14858" max="14858" width="4.85546875" style="91" customWidth="1"/>
    <col min="14859" max="15104" width="11.42578125" style="91"/>
    <col min="15105" max="15105" width="30.28515625" style="91" customWidth="1"/>
    <col min="15106" max="15113" width="11.42578125" style="91" customWidth="1"/>
    <col min="15114" max="15114" width="4.85546875" style="91" customWidth="1"/>
    <col min="15115" max="15360" width="11.42578125" style="91"/>
    <col min="15361" max="15361" width="30.28515625" style="91" customWidth="1"/>
    <col min="15362" max="15369" width="11.42578125" style="91" customWidth="1"/>
    <col min="15370" max="15370" width="4.85546875" style="91" customWidth="1"/>
    <col min="15371" max="15616" width="11.42578125" style="91"/>
    <col min="15617" max="15617" width="30.28515625" style="91" customWidth="1"/>
    <col min="15618" max="15625" width="11.42578125" style="91" customWidth="1"/>
    <col min="15626" max="15626" width="4.85546875" style="91" customWidth="1"/>
    <col min="15627" max="15872" width="11.42578125" style="91"/>
    <col min="15873" max="15873" width="30.28515625" style="91" customWidth="1"/>
    <col min="15874" max="15881" width="11.42578125" style="91" customWidth="1"/>
    <col min="15882" max="15882" width="4.85546875" style="91" customWidth="1"/>
    <col min="15883" max="16128" width="11.42578125" style="91"/>
    <col min="16129" max="16129" width="30.28515625" style="91" customWidth="1"/>
    <col min="16130" max="16137" width="11.42578125" style="91" customWidth="1"/>
    <col min="16138" max="16138" width="4.85546875" style="91" customWidth="1"/>
    <col min="16139" max="16384" width="11.42578125" style="91"/>
  </cols>
  <sheetData>
    <row r="1" spans="1:11" ht="15" x14ac:dyDescent="0.25">
      <c r="A1" s="88" t="s">
        <v>446</v>
      </c>
      <c r="B1" s="89"/>
      <c r="C1" s="89"/>
      <c r="D1" s="89"/>
      <c r="E1" s="89"/>
      <c r="F1" s="89"/>
      <c r="G1" s="89"/>
      <c r="H1" s="89"/>
      <c r="I1" s="90"/>
      <c r="K1" s="81" t="s">
        <v>6</v>
      </c>
    </row>
    <row r="2" spans="1:11" ht="12.75" customHeight="1" x14ac:dyDescent="0.2">
      <c r="A2" s="229" t="s">
        <v>64</v>
      </c>
      <c r="B2" s="229" t="s">
        <v>65</v>
      </c>
      <c r="C2" s="229"/>
      <c r="D2" s="229" t="s">
        <v>66</v>
      </c>
      <c r="E2" s="229"/>
      <c r="F2" s="229"/>
      <c r="G2" s="231" t="s">
        <v>67</v>
      </c>
      <c r="H2" s="229" t="s">
        <v>68</v>
      </c>
      <c r="I2" s="229" t="s">
        <v>26</v>
      </c>
    </row>
    <row r="3" spans="1:11" ht="22.5" x14ac:dyDescent="0.2">
      <c r="A3" s="230"/>
      <c r="B3" s="170" t="s">
        <v>69</v>
      </c>
      <c r="C3" s="170" t="s">
        <v>70</v>
      </c>
      <c r="D3" s="170" t="s">
        <v>234</v>
      </c>
      <c r="E3" s="170" t="s">
        <v>60</v>
      </c>
      <c r="F3" s="170" t="s">
        <v>71</v>
      </c>
      <c r="G3" s="230"/>
      <c r="H3" s="232"/>
      <c r="I3" s="229"/>
    </row>
    <row r="4" spans="1:11" x14ac:dyDescent="0.2">
      <c r="A4" s="111" t="s">
        <v>235</v>
      </c>
      <c r="B4" s="112">
        <v>30</v>
      </c>
      <c r="C4" s="112">
        <v>16</v>
      </c>
      <c r="D4" s="112">
        <v>247</v>
      </c>
      <c r="E4" s="113">
        <v>225</v>
      </c>
      <c r="F4" s="113">
        <f>SUM(D4:E4)</f>
        <v>472</v>
      </c>
      <c r="G4" s="112">
        <v>586</v>
      </c>
      <c r="H4" s="112">
        <f>SUM(F4:G4)</f>
        <v>1058</v>
      </c>
      <c r="I4" s="114">
        <f>F4/C4</f>
        <v>29.5</v>
      </c>
    </row>
    <row r="5" spans="1:11" x14ac:dyDescent="0.2">
      <c r="A5" s="111" t="s">
        <v>236</v>
      </c>
      <c r="B5" s="112">
        <v>20</v>
      </c>
      <c r="C5" s="112">
        <v>14</v>
      </c>
      <c r="D5" s="112">
        <v>0</v>
      </c>
      <c r="E5" s="113">
        <v>210</v>
      </c>
      <c r="F5" s="113">
        <f t="shared" ref="F5:F68" si="0">SUM(D5:E5)</f>
        <v>210</v>
      </c>
      <c r="G5" s="112">
        <v>213</v>
      </c>
      <c r="H5" s="112">
        <f t="shared" ref="H5:H68" si="1">SUM(F5:G5)</f>
        <v>423</v>
      </c>
      <c r="I5" s="114">
        <f t="shared" ref="I5:I68" si="2">F5/C5</f>
        <v>15</v>
      </c>
    </row>
    <row r="6" spans="1:11" x14ac:dyDescent="0.2">
      <c r="A6" s="111" t="s">
        <v>237</v>
      </c>
      <c r="B6" s="112">
        <v>0</v>
      </c>
      <c r="C6" s="112">
        <v>0</v>
      </c>
      <c r="D6" s="112">
        <v>0</v>
      </c>
      <c r="E6" s="113">
        <v>0</v>
      </c>
      <c r="F6" s="113">
        <f t="shared" si="0"/>
        <v>0</v>
      </c>
      <c r="G6" s="112">
        <v>0</v>
      </c>
      <c r="H6" s="112">
        <f t="shared" si="1"/>
        <v>0</v>
      </c>
      <c r="I6" s="113" t="s">
        <v>22</v>
      </c>
    </row>
    <row r="7" spans="1:11" x14ac:dyDescent="0.2">
      <c r="A7" s="111" t="s">
        <v>238</v>
      </c>
      <c r="B7" s="112">
        <v>18</v>
      </c>
      <c r="C7" s="112">
        <v>12</v>
      </c>
      <c r="D7" s="112">
        <v>0</v>
      </c>
      <c r="E7" s="113">
        <v>219</v>
      </c>
      <c r="F7" s="113">
        <f t="shared" si="0"/>
        <v>219</v>
      </c>
      <c r="G7" s="112">
        <v>169</v>
      </c>
      <c r="H7" s="112">
        <f t="shared" si="1"/>
        <v>388</v>
      </c>
      <c r="I7" s="114">
        <f t="shared" si="2"/>
        <v>18.25</v>
      </c>
    </row>
    <row r="8" spans="1:11" x14ac:dyDescent="0.2">
      <c r="A8" s="111" t="s">
        <v>239</v>
      </c>
      <c r="B8" s="112">
        <v>32</v>
      </c>
      <c r="C8" s="112">
        <v>18</v>
      </c>
      <c r="D8" s="112">
        <v>3</v>
      </c>
      <c r="E8" s="113">
        <v>355</v>
      </c>
      <c r="F8" s="113">
        <f t="shared" si="0"/>
        <v>358</v>
      </c>
      <c r="G8" s="112">
        <v>501</v>
      </c>
      <c r="H8" s="112">
        <f t="shared" si="1"/>
        <v>859</v>
      </c>
      <c r="I8" s="114">
        <f t="shared" si="2"/>
        <v>19.888888888888889</v>
      </c>
    </row>
    <row r="9" spans="1:11" x14ac:dyDescent="0.2">
      <c r="A9" s="111" t="s">
        <v>240</v>
      </c>
      <c r="B9" s="112">
        <v>28</v>
      </c>
      <c r="C9" s="112">
        <v>12</v>
      </c>
      <c r="D9" s="112">
        <v>0</v>
      </c>
      <c r="E9" s="113">
        <v>263</v>
      </c>
      <c r="F9" s="113">
        <f t="shared" si="0"/>
        <v>263</v>
      </c>
      <c r="G9" s="112">
        <v>236</v>
      </c>
      <c r="H9" s="112">
        <f t="shared" si="1"/>
        <v>499</v>
      </c>
      <c r="I9" s="114">
        <f t="shared" si="2"/>
        <v>21.916666666666668</v>
      </c>
    </row>
    <row r="10" spans="1:11" x14ac:dyDescent="0.2">
      <c r="A10" s="111" t="s">
        <v>241</v>
      </c>
      <c r="B10" s="112">
        <v>40</v>
      </c>
      <c r="C10" s="112">
        <v>25</v>
      </c>
      <c r="D10" s="112">
        <v>4</v>
      </c>
      <c r="E10" s="113">
        <v>313</v>
      </c>
      <c r="F10" s="113">
        <f t="shared" si="0"/>
        <v>317</v>
      </c>
      <c r="G10" s="112">
        <v>828</v>
      </c>
      <c r="H10" s="112">
        <f t="shared" si="1"/>
        <v>1145</v>
      </c>
      <c r="I10" s="114">
        <f t="shared" si="2"/>
        <v>12.68</v>
      </c>
    </row>
    <row r="11" spans="1:11" x14ac:dyDescent="0.2">
      <c r="A11" s="111" t="s">
        <v>242</v>
      </c>
      <c r="B11" s="112">
        <v>7</v>
      </c>
      <c r="C11" s="112">
        <v>1</v>
      </c>
      <c r="D11" s="112">
        <v>6</v>
      </c>
      <c r="E11" s="113">
        <v>2</v>
      </c>
      <c r="F11" s="113">
        <f t="shared" si="0"/>
        <v>8</v>
      </c>
      <c r="G11" s="112">
        <v>3</v>
      </c>
      <c r="H11" s="112">
        <f t="shared" si="1"/>
        <v>11</v>
      </c>
      <c r="I11" s="114">
        <f t="shared" si="2"/>
        <v>8</v>
      </c>
    </row>
    <row r="12" spans="1:11" ht="15" customHeight="1" x14ac:dyDescent="0.2">
      <c r="A12" s="111" t="s">
        <v>243</v>
      </c>
      <c r="B12" s="112">
        <v>8</v>
      </c>
      <c r="C12" s="112">
        <v>4</v>
      </c>
      <c r="D12" s="112">
        <v>0</v>
      </c>
      <c r="E12" s="113">
        <v>15</v>
      </c>
      <c r="F12" s="113">
        <f t="shared" si="0"/>
        <v>15</v>
      </c>
      <c r="G12" s="112">
        <v>21</v>
      </c>
      <c r="H12" s="112">
        <f t="shared" si="1"/>
        <v>36</v>
      </c>
      <c r="I12" s="114">
        <f t="shared" si="2"/>
        <v>3.75</v>
      </c>
    </row>
    <row r="13" spans="1:11" x14ac:dyDescent="0.2">
      <c r="A13" s="111" t="s">
        <v>244</v>
      </c>
      <c r="B13" s="112">
        <v>0</v>
      </c>
      <c r="C13" s="112">
        <v>0</v>
      </c>
      <c r="D13" s="112">
        <v>0</v>
      </c>
      <c r="E13" s="113">
        <v>0</v>
      </c>
      <c r="F13" s="113">
        <v>0</v>
      </c>
      <c r="G13" s="112">
        <v>0</v>
      </c>
      <c r="H13" s="112">
        <f t="shared" si="1"/>
        <v>0</v>
      </c>
      <c r="I13" s="114" t="s">
        <v>22</v>
      </c>
    </row>
    <row r="14" spans="1:11" x14ac:dyDescent="0.2">
      <c r="A14" s="111" t="s">
        <v>245</v>
      </c>
      <c r="B14" s="112">
        <v>7</v>
      </c>
      <c r="C14" s="112">
        <v>3</v>
      </c>
      <c r="D14" s="112">
        <v>0</v>
      </c>
      <c r="E14" s="113">
        <v>23</v>
      </c>
      <c r="F14" s="113">
        <f t="shared" si="0"/>
        <v>23</v>
      </c>
      <c r="G14" s="112">
        <v>22</v>
      </c>
      <c r="H14" s="112">
        <f t="shared" si="1"/>
        <v>45</v>
      </c>
      <c r="I14" s="114">
        <f t="shared" si="2"/>
        <v>7.666666666666667</v>
      </c>
    </row>
    <row r="15" spans="1:11" x14ac:dyDescent="0.2">
      <c r="A15" s="111" t="s">
        <v>246</v>
      </c>
      <c r="B15" s="112">
        <v>8</v>
      </c>
      <c r="C15" s="112">
        <v>4</v>
      </c>
      <c r="D15" s="112">
        <v>0</v>
      </c>
      <c r="E15" s="113">
        <v>70</v>
      </c>
      <c r="F15" s="113">
        <f t="shared" si="0"/>
        <v>70</v>
      </c>
      <c r="G15" s="112">
        <v>331</v>
      </c>
      <c r="H15" s="112">
        <f t="shared" si="1"/>
        <v>401</v>
      </c>
      <c r="I15" s="114">
        <f t="shared" si="2"/>
        <v>17.5</v>
      </c>
    </row>
    <row r="16" spans="1:11" x14ac:dyDescent="0.2">
      <c r="A16" s="111" t="s">
        <v>247</v>
      </c>
      <c r="B16" s="112">
        <v>10</v>
      </c>
      <c r="C16" s="112">
        <v>4</v>
      </c>
      <c r="D16" s="112">
        <v>1</v>
      </c>
      <c r="E16" s="113">
        <v>10</v>
      </c>
      <c r="F16" s="113">
        <f t="shared" si="0"/>
        <v>11</v>
      </c>
      <c r="G16" s="112">
        <v>18</v>
      </c>
      <c r="H16" s="112">
        <f t="shared" si="1"/>
        <v>29</v>
      </c>
      <c r="I16" s="114">
        <f t="shared" si="2"/>
        <v>2.75</v>
      </c>
    </row>
    <row r="17" spans="1:9" x14ac:dyDescent="0.2">
      <c r="A17" s="111" t="s">
        <v>248</v>
      </c>
      <c r="B17" s="112">
        <v>17</v>
      </c>
      <c r="C17" s="112">
        <v>3</v>
      </c>
      <c r="D17" s="112">
        <v>0</v>
      </c>
      <c r="E17" s="113">
        <v>30</v>
      </c>
      <c r="F17" s="113">
        <f t="shared" si="0"/>
        <v>30</v>
      </c>
      <c r="G17" s="112">
        <v>30</v>
      </c>
      <c r="H17" s="112">
        <f t="shared" si="1"/>
        <v>60</v>
      </c>
      <c r="I17" s="114">
        <f t="shared" si="2"/>
        <v>10</v>
      </c>
    </row>
    <row r="18" spans="1:9" x14ac:dyDescent="0.2">
      <c r="A18" s="111" t="s">
        <v>249</v>
      </c>
      <c r="B18" s="112">
        <v>28</v>
      </c>
      <c r="C18" s="112">
        <v>21</v>
      </c>
      <c r="D18" s="112">
        <v>1</v>
      </c>
      <c r="E18" s="113">
        <v>390</v>
      </c>
      <c r="F18" s="113">
        <f t="shared" si="0"/>
        <v>391</v>
      </c>
      <c r="G18" s="112">
        <v>426</v>
      </c>
      <c r="H18" s="112">
        <f t="shared" si="1"/>
        <v>817</v>
      </c>
      <c r="I18" s="114">
        <f t="shared" si="2"/>
        <v>18.61904761904762</v>
      </c>
    </row>
    <row r="19" spans="1:9" x14ac:dyDescent="0.2">
      <c r="A19" s="111" t="s">
        <v>250</v>
      </c>
      <c r="B19" s="112">
        <v>23</v>
      </c>
      <c r="C19" s="112">
        <v>15</v>
      </c>
      <c r="D19" s="112">
        <v>0</v>
      </c>
      <c r="E19" s="113">
        <v>347</v>
      </c>
      <c r="F19" s="113">
        <f t="shared" si="0"/>
        <v>347</v>
      </c>
      <c r="G19" s="112">
        <v>559</v>
      </c>
      <c r="H19" s="112">
        <f t="shared" si="1"/>
        <v>906</v>
      </c>
      <c r="I19" s="114">
        <f t="shared" si="2"/>
        <v>23.133333333333333</v>
      </c>
    </row>
    <row r="20" spans="1:9" x14ac:dyDescent="0.2">
      <c r="A20" s="111" t="s">
        <v>251</v>
      </c>
      <c r="B20" s="112">
        <v>6</v>
      </c>
      <c r="C20" s="112">
        <v>4</v>
      </c>
      <c r="D20" s="112">
        <v>0</v>
      </c>
      <c r="E20" s="113">
        <v>26</v>
      </c>
      <c r="F20" s="113">
        <f t="shared" si="0"/>
        <v>26</v>
      </c>
      <c r="G20" s="112">
        <v>25</v>
      </c>
      <c r="H20" s="112">
        <f t="shared" si="1"/>
        <v>51</v>
      </c>
      <c r="I20" s="114">
        <f t="shared" si="2"/>
        <v>6.5</v>
      </c>
    </row>
    <row r="21" spans="1:9" x14ac:dyDescent="0.2">
      <c r="A21" s="111" t="s">
        <v>252</v>
      </c>
      <c r="B21" s="112">
        <v>7</v>
      </c>
      <c r="C21" s="112">
        <v>4</v>
      </c>
      <c r="D21" s="112">
        <v>0</v>
      </c>
      <c r="E21" s="113">
        <v>108</v>
      </c>
      <c r="F21" s="113">
        <f t="shared" si="0"/>
        <v>108</v>
      </c>
      <c r="G21" s="112">
        <v>91</v>
      </c>
      <c r="H21" s="112">
        <f t="shared" si="1"/>
        <v>199</v>
      </c>
      <c r="I21" s="114">
        <f t="shared" si="2"/>
        <v>27</v>
      </c>
    </row>
    <row r="22" spans="1:9" x14ac:dyDescent="0.2">
      <c r="A22" s="111" t="s">
        <v>253</v>
      </c>
      <c r="B22" s="112">
        <v>22</v>
      </c>
      <c r="C22" s="112">
        <v>9</v>
      </c>
      <c r="D22" s="112">
        <v>12</v>
      </c>
      <c r="E22" s="113">
        <v>90</v>
      </c>
      <c r="F22" s="113">
        <f t="shared" si="0"/>
        <v>102</v>
      </c>
      <c r="G22" s="112">
        <v>85</v>
      </c>
      <c r="H22" s="112">
        <f t="shared" si="1"/>
        <v>187</v>
      </c>
      <c r="I22" s="114">
        <f t="shared" si="2"/>
        <v>11.333333333333334</v>
      </c>
    </row>
    <row r="23" spans="1:9" x14ac:dyDescent="0.2">
      <c r="A23" s="111" t="s">
        <v>254</v>
      </c>
      <c r="B23" s="112">
        <v>38</v>
      </c>
      <c r="C23" s="112">
        <v>17</v>
      </c>
      <c r="D23" s="112">
        <v>15</v>
      </c>
      <c r="E23" s="113">
        <v>127</v>
      </c>
      <c r="F23" s="113">
        <f t="shared" si="0"/>
        <v>142</v>
      </c>
      <c r="G23" s="112">
        <v>134</v>
      </c>
      <c r="H23" s="112">
        <f t="shared" si="1"/>
        <v>276</v>
      </c>
      <c r="I23" s="114">
        <f t="shared" si="2"/>
        <v>8.3529411764705888</v>
      </c>
    </row>
    <row r="24" spans="1:9" x14ac:dyDescent="0.2">
      <c r="A24" s="111" t="s">
        <v>255</v>
      </c>
      <c r="B24" s="112">
        <v>6</v>
      </c>
      <c r="C24" s="112">
        <v>3</v>
      </c>
      <c r="D24" s="112">
        <v>0</v>
      </c>
      <c r="E24" s="113">
        <v>8</v>
      </c>
      <c r="F24" s="113">
        <f t="shared" si="0"/>
        <v>8</v>
      </c>
      <c r="G24" s="112">
        <v>106</v>
      </c>
      <c r="H24" s="112">
        <f t="shared" si="1"/>
        <v>114</v>
      </c>
      <c r="I24" s="114">
        <f t="shared" si="2"/>
        <v>2.6666666666666665</v>
      </c>
    </row>
    <row r="25" spans="1:9" x14ac:dyDescent="0.2">
      <c r="A25" s="111" t="s">
        <v>256</v>
      </c>
      <c r="B25" s="112">
        <v>18</v>
      </c>
      <c r="C25" s="112">
        <v>5</v>
      </c>
      <c r="D25" s="112">
        <v>0</v>
      </c>
      <c r="E25" s="113">
        <v>47</v>
      </c>
      <c r="F25" s="113">
        <f t="shared" si="0"/>
        <v>47</v>
      </c>
      <c r="G25" s="112">
        <v>124</v>
      </c>
      <c r="H25" s="112">
        <f t="shared" si="1"/>
        <v>171</v>
      </c>
      <c r="I25" s="114">
        <f t="shared" si="2"/>
        <v>9.4</v>
      </c>
    </row>
    <row r="26" spans="1:9" x14ac:dyDescent="0.2">
      <c r="A26" s="111" t="s">
        <v>257</v>
      </c>
      <c r="B26" s="112">
        <v>77</v>
      </c>
      <c r="C26" s="112">
        <v>66</v>
      </c>
      <c r="D26" s="112">
        <v>0</v>
      </c>
      <c r="E26" s="113">
        <v>1360</v>
      </c>
      <c r="F26" s="113">
        <f t="shared" si="0"/>
        <v>1360</v>
      </c>
      <c r="G26" s="112">
        <v>1319</v>
      </c>
      <c r="H26" s="112">
        <f t="shared" si="1"/>
        <v>2679</v>
      </c>
      <c r="I26" s="114">
        <f t="shared" si="2"/>
        <v>20.606060606060606</v>
      </c>
    </row>
    <row r="27" spans="1:9" x14ac:dyDescent="0.2">
      <c r="A27" s="111" t="s">
        <v>258</v>
      </c>
      <c r="B27" s="112">
        <v>56</v>
      </c>
      <c r="C27" s="112">
        <v>19</v>
      </c>
      <c r="D27" s="112">
        <v>20</v>
      </c>
      <c r="E27" s="113">
        <v>305</v>
      </c>
      <c r="F27" s="113">
        <f t="shared" si="0"/>
        <v>325</v>
      </c>
      <c r="G27" s="112">
        <v>488</v>
      </c>
      <c r="H27" s="112">
        <f t="shared" si="1"/>
        <v>813</v>
      </c>
      <c r="I27" s="114">
        <f t="shared" si="2"/>
        <v>17.105263157894736</v>
      </c>
    </row>
    <row r="28" spans="1:9" x14ac:dyDescent="0.2">
      <c r="A28" s="111" t="s">
        <v>259</v>
      </c>
      <c r="B28" s="112">
        <v>7</v>
      </c>
      <c r="C28" s="112">
        <v>1</v>
      </c>
      <c r="D28" s="112">
        <v>0</v>
      </c>
      <c r="E28" s="113">
        <v>1</v>
      </c>
      <c r="F28" s="113">
        <f t="shared" si="0"/>
        <v>1</v>
      </c>
      <c r="G28" s="112">
        <v>6</v>
      </c>
      <c r="H28" s="112">
        <f t="shared" si="1"/>
        <v>7</v>
      </c>
      <c r="I28" s="114">
        <f t="shared" si="2"/>
        <v>1</v>
      </c>
    </row>
    <row r="29" spans="1:9" ht="13.5" customHeight="1" x14ac:dyDescent="0.2">
      <c r="A29" s="111" t="s">
        <v>260</v>
      </c>
      <c r="B29" s="112">
        <v>67</v>
      </c>
      <c r="C29" s="112">
        <v>53</v>
      </c>
      <c r="D29" s="112">
        <v>1</v>
      </c>
      <c r="E29" s="113">
        <v>1026</v>
      </c>
      <c r="F29" s="113">
        <f t="shared" si="0"/>
        <v>1027</v>
      </c>
      <c r="G29" s="112">
        <v>966</v>
      </c>
      <c r="H29" s="112">
        <f t="shared" si="1"/>
        <v>1993</v>
      </c>
      <c r="I29" s="114">
        <f t="shared" si="2"/>
        <v>19.377358490566039</v>
      </c>
    </row>
    <row r="30" spans="1:9" x14ac:dyDescent="0.2">
      <c r="A30" s="111" t="s">
        <v>261</v>
      </c>
      <c r="B30" s="112">
        <v>28</v>
      </c>
      <c r="C30" s="112">
        <v>15</v>
      </c>
      <c r="D30" s="112">
        <v>1</v>
      </c>
      <c r="E30" s="113">
        <v>242</v>
      </c>
      <c r="F30" s="113">
        <f t="shared" si="0"/>
        <v>243</v>
      </c>
      <c r="G30" s="112">
        <v>229</v>
      </c>
      <c r="H30" s="112">
        <f t="shared" si="1"/>
        <v>472</v>
      </c>
      <c r="I30" s="114">
        <f t="shared" si="2"/>
        <v>16.2</v>
      </c>
    </row>
    <row r="31" spans="1:9" x14ac:dyDescent="0.2">
      <c r="A31" s="111" t="s">
        <v>262</v>
      </c>
      <c r="B31" s="112">
        <v>16</v>
      </c>
      <c r="C31" s="112">
        <v>3</v>
      </c>
      <c r="D31" s="112">
        <v>0</v>
      </c>
      <c r="E31" s="113">
        <v>5</v>
      </c>
      <c r="F31" s="113">
        <f t="shared" si="0"/>
        <v>5</v>
      </c>
      <c r="G31" s="112">
        <v>11</v>
      </c>
      <c r="H31" s="112">
        <f t="shared" si="1"/>
        <v>16</v>
      </c>
      <c r="I31" s="114">
        <f t="shared" si="2"/>
        <v>1.6666666666666667</v>
      </c>
    </row>
    <row r="32" spans="1:9" x14ac:dyDescent="0.2">
      <c r="A32" s="111" t="s">
        <v>263</v>
      </c>
      <c r="B32" s="112">
        <v>21</v>
      </c>
      <c r="C32" s="112">
        <v>7</v>
      </c>
      <c r="D32" s="112">
        <v>0</v>
      </c>
      <c r="E32" s="113">
        <v>83</v>
      </c>
      <c r="F32" s="113">
        <f t="shared" si="0"/>
        <v>83</v>
      </c>
      <c r="G32" s="112">
        <v>881</v>
      </c>
      <c r="H32" s="112">
        <f t="shared" si="1"/>
        <v>964</v>
      </c>
      <c r="I32" s="114">
        <f t="shared" si="2"/>
        <v>11.857142857142858</v>
      </c>
    </row>
    <row r="33" spans="1:9" x14ac:dyDescent="0.2">
      <c r="A33" s="111" t="s">
        <v>264</v>
      </c>
      <c r="B33" s="112">
        <v>31</v>
      </c>
      <c r="C33" s="112">
        <v>23</v>
      </c>
      <c r="D33" s="112">
        <v>0</v>
      </c>
      <c r="E33" s="113">
        <v>478</v>
      </c>
      <c r="F33" s="113">
        <f t="shared" si="0"/>
        <v>478</v>
      </c>
      <c r="G33" s="112">
        <v>333</v>
      </c>
      <c r="H33" s="112">
        <f t="shared" si="1"/>
        <v>811</v>
      </c>
      <c r="I33" s="114">
        <f t="shared" si="2"/>
        <v>20.782608695652176</v>
      </c>
    </row>
    <row r="34" spans="1:9" x14ac:dyDescent="0.2">
      <c r="A34" s="111" t="s">
        <v>265</v>
      </c>
      <c r="B34" s="112">
        <v>21</v>
      </c>
      <c r="C34" s="112">
        <v>17</v>
      </c>
      <c r="D34" s="112">
        <v>0</v>
      </c>
      <c r="E34" s="113">
        <v>125</v>
      </c>
      <c r="F34" s="113">
        <f t="shared" si="0"/>
        <v>125</v>
      </c>
      <c r="G34" s="112">
        <v>125</v>
      </c>
      <c r="H34" s="112">
        <f t="shared" si="1"/>
        <v>250</v>
      </c>
      <c r="I34" s="114">
        <f t="shared" si="2"/>
        <v>7.3529411764705879</v>
      </c>
    </row>
    <row r="35" spans="1:9" x14ac:dyDescent="0.2">
      <c r="A35" s="111" t="s">
        <v>266</v>
      </c>
      <c r="B35" s="112">
        <v>12</v>
      </c>
      <c r="C35" s="112">
        <v>4</v>
      </c>
      <c r="D35" s="112">
        <v>0</v>
      </c>
      <c r="E35" s="113">
        <v>46</v>
      </c>
      <c r="F35" s="113">
        <f t="shared" si="0"/>
        <v>46</v>
      </c>
      <c r="G35" s="112">
        <v>33</v>
      </c>
      <c r="H35" s="112">
        <f t="shared" si="1"/>
        <v>79</v>
      </c>
      <c r="I35" s="114">
        <f t="shared" si="2"/>
        <v>11.5</v>
      </c>
    </row>
    <row r="36" spans="1:9" x14ac:dyDescent="0.2">
      <c r="A36" s="111" t="s">
        <v>267</v>
      </c>
      <c r="B36" s="112">
        <v>36</v>
      </c>
      <c r="C36" s="112">
        <v>20</v>
      </c>
      <c r="D36" s="112">
        <v>0</v>
      </c>
      <c r="E36" s="113">
        <v>388</v>
      </c>
      <c r="F36" s="113">
        <f t="shared" si="0"/>
        <v>388</v>
      </c>
      <c r="G36" s="112">
        <v>5155</v>
      </c>
      <c r="H36" s="112">
        <f t="shared" si="1"/>
        <v>5543</v>
      </c>
      <c r="I36" s="114">
        <f t="shared" si="2"/>
        <v>19.399999999999999</v>
      </c>
    </row>
    <row r="37" spans="1:9" x14ac:dyDescent="0.2">
      <c r="A37" s="111" t="s">
        <v>268</v>
      </c>
      <c r="B37" s="112">
        <v>44</v>
      </c>
      <c r="C37" s="112">
        <v>31</v>
      </c>
      <c r="D37" s="112">
        <v>24</v>
      </c>
      <c r="E37" s="113">
        <v>188</v>
      </c>
      <c r="F37" s="113">
        <f t="shared" si="0"/>
        <v>212</v>
      </c>
      <c r="G37" s="112">
        <v>184</v>
      </c>
      <c r="H37" s="112">
        <f t="shared" si="1"/>
        <v>396</v>
      </c>
      <c r="I37" s="114">
        <f t="shared" si="2"/>
        <v>6.838709677419355</v>
      </c>
    </row>
    <row r="38" spans="1:9" x14ac:dyDescent="0.2">
      <c r="A38" s="111" t="s">
        <v>269</v>
      </c>
      <c r="B38" s="112">
        <v>2</v>
      </c>
      <c r="C38" s="112">
        <v>1</v>
      </c>
      <c r="D38" s="112">
        <v>0</v>
      </c>
      <c r="E38" s="113">
        <v>1</v>
      </c>
      <c r="F38" s="113">
        <f t="shared" si="0"/>
        <v>1</v>
      </c>
      <c r="G38" s="112">
        <v>1</v>
      </c>
      <c r="H38" s="112">
        <f t="shared" si="1"/>
        <v>2</v>
      </c>
      <c r="I38" s="114">
        <f t="shared" si="2"/>
        <v>1</v>
      </c>
    </row>
    <row r="39" spans="1:9" x14ac:dyDescent="0.2">
      <c r="A39" s="111" t="s">
        <v>270</v>
      </c>
      <c r="B39" s="112">
        <v>23</v>
      </c>
      <c r="C39" s="112">
        <v>18</v>
      </c>
      <c r="D39" s="112">
        <v>1</v>
      </c>
      <c r="E39" s="113">
        <v>266</v>
      </c>
      <c r="F39" s="113">
        <f t="shared" si="0"/>
        <v>267</v>
      </c>
      <c r="G39" s="112">
        <v>303</v>
      </c>
      <c r="H39" s="112">
        <f t="shared" si="1"/>
        <v>570</v>
      </c>
      <c r="I39" s="114">
        <f t="shared" si="2"/>
        <v>14.833333333333334</v>
      </c>
    </row>
    <row r="40" spans="1:9" x14ac:dyDescent="0.2">
      <c r="A40" s="111" t="s">
        <v>271</v>
      </c>
      <c r="B40" s="112">
        <v>4</v>
      </c>
      <c r="C40" s="112">
        <v>2</v>
      </c>
      <c r="D40" s="112">
        <v>0</v>
      </c>
      <c r="E40" s="113">
        <v>4</v>
      </c>
      <c r="F40" s="113">
        <f t="shared" si="0"/>
        <v>4</v>
      </c>
      <c r="G40" s="112">
        <v>1</v>
      </c>
      <c r="H40" s="112">
        <f t="shared" si="1"/>
        <v>5</v>
      </c>
      <c r="I40" s="114">
        <v>0</v>
      </c>
    </row>
    <row r="41" spans="1:9" x14ac:dyDescent="0.2">
      <c r="A41" s="111" t="s">
        <v>272</v>
      </c>
      <c r="B41" s="112">
        <v>15</v>
      </c>
      <c r="C41" s="112">
        <v>11</v>
      </c>
      <c r="D41" s="112">
        <v>0</v>
      </c>
      <c r="E41" s="113">
        <v>376</v>
      </c>
      <c r="F41" s="113">
        <f t="shared" si="0"/>
        <v>376</v>
      </c>
      <c r="G41" s="112">
        <v>255</v>
      </c>
      <c r="H41" s="112">
        <f t="shared" si="1"/>
        <v>631</v>
      </c>
      <c r="I41" s="114">
        <f t="shared" si="2"/>
        <v>34.18181818181818</v>
      </c>
    </row>
    <row r="42" spans="1:9" x14ac:dyDescent="0.2">
      <c r="A42" s="111" t="s">
        <v>273</v>
      </c>
      <c r="B42" s="112">
        <v>26</v>
      </c>
      <c r="C42" s="112">
        <v>17</v>
      </c>
      <c r="D42" s="112">
        <v>1</v>
      </c>
      <c r="E42" s="113">
        <v>269</v>
      </c>
      <c r="F42" s="113">
        <f t="shared" si="0"/>
        <v>270</v>
      </c>
      <c r="G42" s="112">
        <v>193</v>
      </c>
      <c r="H42" s="112">
        <f t="shared" si="1"/>
        <v>463</v>
      </c>
      <c r="I42" s="114">
        <f t="shared" si="2"/>
        <v>15.882352941176471</v>
      </c>
    </row>
    <row r="43" spans="1:9" x14ac:dyDescent="0.2">
      <c r="A43" s="111" t="s">
        <v>274</v>
      </c>
      <c r="B43" s="112">
        <v>79</v>
      </c>
      <c r="C43" s="112">
        <v>65</v>
      </c>
      <c r="D43" s="112">
        <v>360</v>
      </c>
      <c r="E43" s="113">
        <v>1265</v>
      </c>
      <c r="F43" s="113">
        <f t="shared" si="0"/>
        <v>1625</v>
      </c>
      <c r="G43" s="112">
        <v>1291</v>
      </c>
      <c r="H43" s="112">
        <f t="shared" si="1"/>
        <v>2916</v>
      </c>
      <c r="I43" s="114">
        <f t="shared" si="2"/>
        <v>25</v>
      </c>
    </row>
    <row r="44" spans="1:9" x14ac:dyDescent="0.2">
      <c r="A44" s="111" t="s">
        <v>275</v>
      </c>
      <c r="B44" s="112">
        <v>35</v>
      </c>
      <c r="C44" s="112">
        <v>27</v>
      </c>
      <c r="D44" s="112">
        <v>16</v>
      </c>
      <c r="E44" s="113">
        <v>359</v>
      </c>
      <c r="F44" s="113">
        <f t="shared" si="0"/>
        <v>375</v>
      </c>
      <c r="G44" s="112">
        <v>345</v>
      </c>
      <c r="H44" s="112">
        <f t="shared" si="1"/>
        <v>720</v>
      </c>
      <c r="I44" s="114">
        <f t="shared" si="2"/>
        <v>13.888888888888889</v>
      </c>
    </row>
    <row r="45" spans="1:9" x14ac:dyDescent="0.2">
      <c r="A45" s="111" t="s">
        <v>276</v>
      </c>
      <c r="B45" s="112">
        <v>32</v>
      </c>
      <c r="C45" s="112">
        <v>12</v>
      </c>
      <c r="D45" s="112">
        <v>3</v>
      </c>
      <c r="E45" s="113">
        <v>54</v>
      </c>
      <c r="F45" s="113">
        <f t="shared" si="0"/>
        <v>57</v>
      </c>
      <c r="G45" s="112">
        <v>87</v>
      </c>
      <c r="H45" s="112">
        <f t="shared" si="1"/>
        <v>144</v>
      </c>
      <c r="I45" s="114">
        <f t="shared" si="2"/>
        <v>4.75</v>
      </c>
    </row>
    <row r="46" spans="1:9" x14ac:dyDescent="0.2">
      <c r="A46" s="111" t="s">
        <v>277</v>
      </c>
      <c r="B46" s="112">
        <v>47</v>
      </c>
      <c r="C46" s="112">
        <v>30</v>
      </c>
      <c r="D46" s="112">
        <v>0</v>
      </c>
      <c r="E46" s="113">
        <v>240</v>
      </c>
      <c r="F46" s="113">
        <f t="shared" si="0"/>
        <v>240</v>
      </c>
      <c r="G46" s="112">
        <v>194</v>
      </c>
      <c r="H46" s="112">
        <f t="shared" si="1"/>
        <v>434</v>
      </c>
      <c r="I46" s="114">
        <f t="shared" si="2"/>
        <v>8</v>
      </c>
    </row>
    <row r="47" spans="1:9" x14ac:dyDescent="0.2">
      <c r="A47" s="111" t="s">
        <v>278</v>
      </c>
      <c r="B47" s="112">
        <v>25</v>
      </c>
      <c r="C47" s="112">
        <v>7</v>
      </c>
      <c r="D47" s="112">
        <v>0</v>
      </c>
      <c r="E47" s="113">
        <v>57</v>
      </c>
      <c r="F47" s="113">
        <f t="shared" si="0"/>
        <v>57</v>
      </c>
      <c r="G47" s="112">
        <v>590</v>
      </c>
      <c r="H47" s="112">
        <f t="shared" si="1"/>
        <v>647</v>
      </c>
      <c r="I47" s="114">
        <f t="shared" si="2"/>
        <v>8.1428571428571423</v>
      </c>
    </row>
    <row r="48" spans="1:9" x14ac:dyDescent="0.2">
      <c r="A48" s="111" t="s">
        <v>279</v>
      </c>
      <c r="B48" s="112">
        <v>52</v>
      </c>
      <c r="C48" s="112">
        <v>39</v>
      </c>
      <c r="D48" s="112">
        <v>63</v>
      </c>
      <c r="E48" s="113">
        <v>884</v>
      </c>
      <c r="F48" s="113">
        <f t="shared" si="0"/>
        <v>947</v>
      </c>
      <c r="G48" s="112">
        <v>3397</v>
      </c>
      <c r="H48" s="112">
        <f t="shared" si="1"/>
        <v>4344</v>
      </c>
      <c r="I48" s="114">
        <f t="shared" si="2"/>
        <v>24.282051282051281</v>
      </c>
    </row>
    <row r="49" spans="1:9" x14ac:dyDescent="0.2">
      <c r="A49" s="111" t="s">
        <v>280</v>
      </c>
      <c r="B49" s="112">
        <v>93</v>
      </c>
      <c r="C49" s="112">
        <v>81</v>
      </c>
      <c r="D49" s="112">
        <v>1</v>
      </c>
      <c r="E49" s="113">
        <v>3174</v>
      </c>
      <c r="F49" s="113">
        <f t="shared" si="0"/>
        <v>3175</v>
      </c>
      <c r="G49" s="112">
        <v>2631</v>
      </c>
      <c r="H49" s="112">
        <f t="shared" si="1"/>
        <v>5806</v>
      </c>
      <c r="I49" s="114">
        <f t="shared" si="2"/>
        <v>39.197530864197532</v>
      </c>
    </row>
    <row r="50" spans="1:9" x14ac:dyDescent="0.2">
      <c r="A50" s="111" t="s">
        <v>281</v>
      </c>
      <c r="B50" s="112">
        <v>17</v>
      </c>
      <c r="C50" s="112">
        <v>4</v>
      </c>
      <c r="D50" s="112">
        <v>0</v>
      </c>
      <c r="E50" s="113">
        <v>54</v>
      </c>
      <c r="F50" s="113">
        <f t="shared" si="0"/>
        <v>54</v>
      </c>
      <c r="G50" s="112">
        <v>1014</v>
      </c>
      <c r="H50" s="112">
        <f t="shared" si="1"/>
        <v>1068</v>
      </c>
      <c r="I50" s="114">
        <f t="shared" si="2"/>
        <v>13.5</v>
      </c>
    </row>
    <row r="51" spans="1:9" x14ac:dyDescent="0.2">
      <c r="A51" s="111" t="s">
        <v>282</v>
      </c>
      <c r="B51" s="112">
        <v>36</v>
      </c>
      <c r="C51" s="112">
        <v>19</v>
      </c>
      <c r="D51" s="112">
        <v>0</v>
      </c>
      <c r="E51" s="113">
        <v>134</v>
      </c>
      <c r="F51" s="113">
        <f t="shared" si="0"/>
        <v>134</v>
      </c>
      <c r="G51" s="112">
        <v>137</v>
      </c>
      <c r="H51" s="112">
        <f t="shared" si="1"/>
        <v>271</v>
      </c>
      <c r="I51" s="114">
        <f t="shared" si="2"/>
        <v>7.0526315789473681</v>
      </c>
    </row>
    <row r="52" spans="1:9" x14ac:dyDescent="0.2">
      <c r="A52" s="111" t="s">
        <v>283</v>
      </c>
      <c r="B52" s="112">
        <v>19</v>
      </c>
      <c r="C52" s="112">
        <v>10</v>
      </c>
      <c r="D52" s="112">
        <v>0</v>
      </c>
      <c r="E52" s="113">
        <v>88</v>
      </c>
      <c r="F52" s="113">
        <f t="shared" si="0"/>
        <v>88</v>
      </c>
      <c r="G52" s="112">
        <v>63</v>
      </c>
      <c r="H52" s="112">
        <f t="shared" si="1"/>
        <v>151</v>
      </c>
      <c r="I52" s="114">
        <f t="shared" si="2"/>
        <v>8.8000000000000007</v>
      </c>
    </row>
    <row r="53" spans="1:9" x14ac:dyDescent="0.2">
      <c r="A53" s="111" t="s">
        <v>284</v>
      </c>
      <c r="B53" s="112">
        <v>10</v>
      </c>
      <c r="C53" s="112">
        <v>5</v>
      </c>
      <c r="D53" s="112">
        <v>0</v>
      </c>
      <c r="E53" s="113">
        <v>15</v>
      </c>
      <c r="F53" s="113">
        <f t="shared" si="0"/>
        <v>15</v>
      </c>
      <c r="G53" s="112">
        <v>22</v>
      </c>
      <c r="H53" s="112">
        <f t="shared" si="1"/>
        <v>37</v>
      </c>
      <c r="I53" s="114">
        <f t="shared" si="2"/>
        <v>3</v>
      </c>
    </row>
    <row r="54" spans="1:9" x14ac:dyDescent="0.2">
      <c r="A54" s="111" t="s">
        <v>233</v>
      </c>
      <c r="B54" s="112">
        <v>12</v>
      </c>
      <c r="C54" s="112">
        <v>4</v>
      </c>
      <c r="D54" s="112">
        <v>0</v>
      </c>
      <c r="E54" s="113">
        <v>19</v>
      </c>
      <c r="F54" s="113">
        <f t="shared" si="0"/>
        <v>19</v>
      </c>
      <c r="G54" s="112">
        <v>23</v>
      </c>
      <c r="H54" s="112">
        <f t="shared" si="1"/>
        <v>42</v>
      </c>
      <c r="I54" s="114">
        <f t="shared" si="2"/>
        <v>4.75</v>
      </c>
    </row>
    <row r="55" spans="1:9" ht="13.5" customHeight="1" x14ac:dyDescent="0.2">
      <c r="A55" s="111" t="s">
        <v>285</v>
      </c>
      <c r="B55" s="112">
        <v>10</v>
      </c>
      <c r="C55" s="112">
        <v>5</v>
      </c>
      <c r="D55" s="112">
        <v>0</v>
      </c>
      <c r="E55" s="113">
        <v>69</v>
      </c>
      <c r="F55" s="113">
        <f t="shared" si="0"/>
        <v>69</v>
      </c>
      <c r="G55" s="112">
        <v>77</v>
      </c>
      <c r="H55" s="112">
        <f t="shared" si="1"/>
        <v>146</v>
      </c>
      <c r="I55" s="114">
        <f t="shared" si="2"/>
        <v>13.8</v>
      </c>
    </row>
    <row r="56" spans="1:9" x14ac:dyDescent="0.2">
      <c r="A56" s="111" t="s">
        <v>286</v>
      </c>
      <c r="B56" s="112">
        <v>11</v>
      </c>
      <c r="C56" s="112">
        <v>4</v>
      </c>
      <c r="D56" s="112">
        <v>0</v>
      </c>
      <c r="E56" s="113">
        <v>108</v>
      </c>
      <c r="F56" s="113">
        <f t="shared" si="0"/>
        <v>108</v>
      </c>
      <c r="G56" s="112">
        <v>95</v>
      </c>
      <c r="H56" s="112">
        <f t="shared" si="1"/>
        <v>203</v>
      </c>
      <c r="I56" s="114">
        <f t="shared" si="2"/>
        <v>27</v>
      </c>
    </row>
    <row r="57" spans="1:9" x14ac:dyDescent="0.2">
      <c r="A57" s="111" t="s">
        <v>287</v>
      </c>
      <c r="B57" s="112">
        <v>28</v>
      </c>
      <c r="C57" s="112">
        <v>24</v>
      </c>
      <c r="D57" s="112">
        <v>0</v>
      </c>
      <c r="E57" s="113">
        <v>427</v>
      </c>
      <c r="F57" s="113">
        <f t="shared" si="0"/>
        <v>427</v>
      </c>
      <c r="G57" s="112">
        <v>409</v>
      </c>
      <c r="H57" s="112">
        <f t="shared" si="1"/>
        <v>836</v>
      </c>
      <c r="I57" s="114">
        <f t="shared" si="2"/>
        <v>17.791666666666668</v>
      </c>
    </row>
    <row r="58" spans="1:9" x14ac:dyDescent="0.2">
      <c r="A58" s="111" t="s">
        <v>288</v>
      </c>
      <c r="B58" s="112">
        <v>21</v>
      </c>
      <c r="C58" s="112">
        <v>7</v>
      </c>
      <c r="D58" s="112">
        <v>0</v>
      </c>
      <c r="E58" s="113">
        <v>89</v>
      </c>
      <c r="F58" s="113">
        <f t="shared" si="0"/>
        <v>89</v>
      </c>
      <c r="G58" s="112">
        <v>184</v>
      </c>
      <c r="H58" s="112">
        <f t="shared" si="1"/>
        <v>273</v>
      </c>
      <c r="I58" s="114">
        <f t="shared" si="2"/>
        <v>12.714285714285714</v>
      </c>
    </row>
    <row r="59" spans="1:9" x14ac:dyDescent="0.2">
      <c r="A59" s="111" t="s">
        <v>289</v>
      </c>
      <c r="B59" s="112">
        <v>66</v>
      </c>
      <c r="C59" s="112">
        <v>40</v>
      </c>
      <c r="D59" s="112">
        <v>0</v>
      </c>
      <c r="E59" s="113">
        <v>509</v>
      </c>
      <c r="F59" s="113">
        <f t="shared" si="0"/>
        <v>509</v>
      </c>
      <c r="G59" s="112">
        <v>509</v>
      </c>
      <c r="H59" s="112">
        <f t="shared" si="1"/>
        <v>1018</v>
      </c>
      <c r="I59" s="114">
        <f t="shared" si="2"/>
        <v>12.725</v>
      </c>
    </row>
    <row r="60" spans="1:9" x14ac:dyDescent="0.2">
      <c r="A60" s="111" t="s">
        <v>290</v>
      </c>
      <c r="B60" s="112">
        <v>7</v>
      </c>
      <c r="C60" s="112">
        <v>3</v>
      </c>
      <c r="D60" s="112">
        <v>0</v>
      </c>
      <c r="E60" s="113">
        <v>36</v>
      </c>
      <c r="F60" s="113">
        <f t="shared" si="0"/>
        <v>36</v>
      </c>
      <c r="G60" s="112">
        <v>27</v>
      </c>
      <c r="H60" s="112">
        <f t="shared" si="1"/>
        <v>63</v>
      </c>
      <c r="I60" s="114">
        <f t="shared" si="2"/>
        <v>12</v>
      </c>
    </row>
    <row r="61" spans="1:9" x14ac:dyDescent="0.2">
      <c r="A61" s="111" t="s">
        <v>291</v>
      </c>
      <c r="B61" s="112">
        <v>47</v>
      </c>
      <c r="C61" s="112">
        <v>40</v>
      </c>
      <c r="D61" s="112">
        <v>171</v>
      </c>
      <c r="E61" s="113">
        <v>352</v>
      </c>
      <c r="F61" s="113">
        <f t="shared" si="0"/>
        <v>523</v>
      </c>
      <c r="G61" s="112">
        <v>343</v>
      </c>
      <c r="H61" s="112">
        <f t="shared" si="1"/>
        <v>866</v>
      </c>
      <c r="I61" s="114">
        <f t="shared" si="2"/>
        <v>13.074999999999999</v>
      </c>
    </row>
    <row r="62" spans="1:9" x14ac:dyDescent="0.2">
      <c r="A62" s="111" t="s">
        <v>292</v>
      </c>
      <c r="B62" s="112">
        <v>61</v>
      </c>
      <c r="C62" s="112">
        <v>52</v>
      </c>
      <c r="D62" s="112">
        <v>0</v>
      </c>
      <c r="E62" s="113">
        <v>836</v>
      </c>
      <c r="F62" s="113">
        <f t="shared" si="0"/>
        <v>836</v>
      </c>
      <c r="G62" s="112">
        <v>742</v>
      </c>
      <c r="H62" s="112">
        <f t="shared" si="1"/>
        <v>1578</v>
      </c>
      <c r="I62" s="114">
        <f t="shared" si="2"/>
        <v>16.076923076923077</v>
      </c>
    </row>
    <row r="63" spans="1:9" x14ac:dyDescent="0.2">
      <c r="A63" s="111" t="s">
        <v>293</v>
      </c>
      <c r="B63" s="112">
        <v>2</v>
      </c>
      <c r="C63" s="112">
        <v>0</v>
      </c>
      <c r="D63" s="112">
        <v>0</v>
      </c>
      <c r="E63" s="113">
        <v>0</v>
      </c>
      <c r="F63" s="113">
        <v>0</v>
      </c>
      <c r="G63" s="112">
        <v>0</v>
      </c>
      <c r="H63" s="112">
        <v>0</v>
      </c>
      <c r="I63" s="114" t="s">
        <v>22</v>
      </c>
    </row>
    <row r="64" spans="1:9" x14ac:dyDescent="0.2">
      <c r="A64" s="111" t="s">
        <v>294</v>
      </c>
      <c r="B64" s="112">
        <v>16</v>
      </c>
      <c r="C64" s="112">
        <v>9</v>
      </c>
      <c r="D64" s="112">
        <v>0</v>
      </c>
      <c r="E64" s="113">
        <v>126</v>
      </c>
      <c r="F64" s="113">
        <f t="shared" si="0"/>
        <v>126</v>
      </c>
      <c r="G64" s="112">
        <v>356</v>
      </c>
      <c r="H64" s="112">
        <f t="shared" si="1"/>
        <v>482</v>
      </c>
      <c r="I64" s="114">
        <f t="shared" si="2"/>
        <v>14</v>
      </c>
    </row>
    <row r="65" spans="1:9" x14ac:dyDescent="0.2">
      <c r="A65" s="111" t="s">
        <v>295</v>
      </c>
      <c r="B65" s="112">
        <v>5</v>
      </c>
      <c r="C65" s="112">
        <v>2</v>
      </c>
      <c r="D65" s="112">
        <v>0</v>
      </c>
      <c r="E65" s="113">
        <v>3</v>
      </c>
      <c r="F65" s="113">
        <f t="shared" si="0"/>
        <v>3</v>
      </c>
      <c r="G65" s="112">
        <v>1</v>
      </c>
      <c r="H65" s="112">
        <f t="shared" si="1"/>
        <v>4</v>
      </c>
      <c r="I65" s="114">
        <f t="shared" si="2"/>
        <v>1.5</v>
      </c>
    </row>
    <row r="66" spans="1:9" x14ac:dyDescent="0.2">
      <c r="A66" s="111" t="s">
        <v>296</v>
      </c>
      <c r="B66" s="112">
        <v>6</v>
      </c>
      <c r="C66" s="112">
        <v>2</v>
      </c>
      <c r="D66" s="112">
        <v>0</v>
      </c>
      <c r="E66" s="113">
        <v>155</v>
      </c>
      <c r="F66" s="113">
        <f t="shared" si="0"/>
        <v>155</v>
      </c>
      <c r="G66" s="112">
        <v>100</v>
      </c>
      <c r="H66" s="112">
        <f t="shared" si="1"/>
        <v>255</v>
      </c>
      <c r="I66" s="114">
        <f t="shared" si="2"/>
        <v>77.5</v>
      </c>
    </row>
    <row r="67" spans="1:9" x14ac:dyDescent="0.2">
      <c r="A67" s="111" t="s">
        <v>297</v>
      </c>
      <c r="B67" s="112">
        <v>36</v>
      </c>
      <c r="C67" s="112">
        <v>19</v>
      </c>
      <c r="D67" s="112">
        <v>1</v>
      </c>
      <c r="E67" s="113">
        <v>405</v>
      </c>
      <c r="F67" s="113">
        <f t="shared" si="0"/>
        <v>406</v>
      </c>
      <c r="G67" s="112">
        <v>658</v>
      </c>
      <c r="H67" s="112">
        <f t="shared" si="1"/>
        <v>1064</v>
      </c>
      <c r="I67" s="114">
        <f t="shared" si="2"/>
        <v>21.368421052631579</v>
      </c>
    </row>
    <row r="68" spans="1:9" x14ac:dyDescent="0.2">
      <c r="A68" s="111" t="s">
        <v>298</v>
      </c>
      <c r="B68" s="112">
        <v>19</v>
      </c>
      <c r="C68" s="112">
        <v>10</v>
      </c>
      <c r="D68" s="112">
        <v>0</v>
      </c>
      <c r="E68" s="113">
        <v>69</v>
      </c>
      <c r="F68" s="113">
        <f t="shared" si="0"/>
        <v>69</v>
      </c>
      <c r="G68" s="112">
        <v>207</v>
      </c>
      <c r="H68" s="112">
        <f t="shared" si="1"/>
        <v>276</v>
      </c>
      <c r="I68" s="114">
        <f t="shared" si="2"/>
        <v>6.9</v>
      </c>
    </row>
    <row r="69" spans="1:9" x14ac:dyDescent="0.2">
      <c r="A69" s="111" t="s">
        <v>299</v>
      </c>
      <c r="B69" s="112">
        <v>5</v>
      </c>
      <c r="C69" s="112">
        <v>0</v>
      </c>
      <c r="D69" s="112">
        <v>0</v>
      </c>
      <c r="E69" s="113">
        <v>0</v>
      </c>
      <c r="F69" s="113">
        <f t="shared" ref="F69:F95" si="3">SUM(D69:E69)</f>
        <v>0</v>
      </c>
      <c r="G69" s="112">
        <v>5</v>
      </c>
      <c r="H69" s="112">
        <f t="shared" ref="H69:H95" si="4">SUM(F69:G69)</f>
        <v>5</v>
      </c>
      <c r="I69" s="114" t="s">
        <v>22</v>
      </c>
    </row>
    <row r="70" spans="1:9" x14ac:dyDescent="0.2">
      <c r="A70" s="111" t="s">
        <v>300</v>
      </c>
      <c r="B70" s="112">
        <v>42</v>
      </c>
      <c r="C70" s="112">
        <v>29</v>
      </c>
      <c r="D70" s="112">
        <v>84</v>
      </c>
      <c r="E70" s="113">
        <v>467</v>
      </c>
      <c r="F70" s="113">
        <f t="shared" si="3"/>
        <v>551</v>
      </c>
      <c r="G70" s="112">
        <v>429</v>
      </c>
      <c r="H70" s="112">
        <f t="shared" si="4"/>
        <v>980</v>
      </c>
      <c r="I70" s="114">
        <f t="shared" ref="I70:I96" si="5">F70/C70</f>
        <v>19</v>
      </c>
    </row>
    <row r="71" spans="1:9" x14ac:dyDescent="0.2">
      <c r="A71" s="111" t="s">
        <v>301</v>
      </c>
      <c r="B71" s="112">
        <v>5</v>
      </c>
      <c r="C71" s="112">
        <v>2</v>
      </c>
      <c r="D71" s="112">
        <v>0</v>
      </c>
      <c r="E71" s="113">
        <v>15</v>
      </c>
      <c r="F71" s="113">
        <f t="shared" si="3"/>
        <v>15</v>
      </c>
      <c r="G71" s="112">
        <v>17</v>
      </c>
      <c r="H71" s="112">
        <f t="shared" si="4"/>
        <v>32</v>
      </c>
      <c r="I71" s="114">
        <f t="shared" si="5"/>
        <v>7.5</v>
      </c>
    </row>
    <row r="72" spans="1:9" x14ac:dyDescent="0.2">
      <c r="A72" s="111" t="s">
        <v>302</v>
      </c>
      <c r="B72" s="112">
        <v>0</v>
      </c>
      <c r="C72" s="112">
        <v>0</v>
      </c>
      <c r="D72" s="112">
        <v>0</v>
      </c>
      <c r="E72" s="113">
        <v>0</v>
      </c>
      <c r="F72" s="113">
        <f t="shared" si="3"/>
        <v>0</v>
      </c>
      <c r="G72" s="112">
        <v>0</v>
      </c>
      <c r="H72" s="112">
        <f t="shared" si="4"/>
        <v>0</v>
      </c>
      <c r="I72" s="114" t="s">
        <v>22</v>
      </c>
    </row>
    <row r="73" spans="1:9" x14ac:dyDescent="0.2">
      <c r="A73" s="111" t="s">
        <v>303</v>
      </c>
      <c r="B73" s="112">
        <v>23</v>
      </c>
      <c r="C73" s="112">
        <v>12</v>
      </c>
      <c r="D73" s="112">
        <v>65</v>
      </c>
      <c r="E73" s="113">
        <v>52</v>
      </c>
      <c r="F73" s="113">
        <f t="shared" si="3"/>
        <v>117</v>
      </c>
      <c r="G73" s="112">
        <v>81</v>
      </c>
      <c r="H73" s="112">
        <f t="shared" si="4"/>
        <v>198</v>
      </c>
      <c r="I73" s="114">
        <f t="shared" si="5"/>
        <v>9.75</v>
      </c>
    </row>
    <row r="74" spans="1:9" x14ac:dyDescent="0.2">
      <c r="A74" s="111" t="s">
        <v>304</v>
      </c>
      <c r="B74" s="112">
        <v>10</v>
      </c>
      <c r="C74" s="112">
        <v>3</v>
      </c>
      <c r="D74" s="112">
        <v>0</v>
      </c>
      <c r="E74" s="113">
        <v>4</v>
      </c>
      <c r="F74" s="113">
        <f t="shared" si="3"/>
        <v>4</v>
      </c>
      <c r="G74" s="112">
        <v>117</v>
      </c>
      <c r="H74" s="112">
        <f t="shared" si="4"/>
        <v>121</v>
      </c>
      <c r="I74" s="114">
        <f t="shared" si="5"/>
        <v>1.3333333333333333</v>
      </c>
    </row>
    <row r="75" spans="1:9" x14ac:dyDescent="0.2">
      <c r="A75" s="111" t="s">
        <v>305</v>
      </c>
      <c r="B75" s="112">
        <v>77</v>
      </c>
      <c r="C75" s="112">
        <v>59</v>
      </c>
      <c r="D75" s="112">
        <v>71</v>
      </c>
      <c r="E75" s="113">
        <v>545</v>
      </c>
      <c r="F75" s="113">
        <f t="shared" si="3"/>
        <v>616</v>
      </c>
      <c r="G75" s="112">
        <v>477</v>
      </c>
      <c r="H75" s="112">
        <f t="shared" si="4"/>
        <v>1093</v>
      </c>
      <c r="I75" s="114">
        <f t="shared" si="5"/>
        <v>10.440677966101696</v>
      </c>
    </row>
    <row r="76" spans="1:9" x14ac:dyDescent="0.2">
      <c r="A76" s="111" t="s">
        <v>306</v>
      </c>
      <c r="B76" s="112">
        <v>46</v>
      </c>
      <c r="C76" s="112">
        <v>35</v>
      </c>
      <c r="D76" s="112">
        <v>5</v>
      </c>
      <c r="E76" s="113">
        <v>766</v>
      </c>
      <c r="F76" s="113">
        <f t="shared" si="3"/>
        <v>771</v>
      </c>
      <c r="G76" s="112">
        <v>678</v>
      </c>
      <c r="H76" s="112">
        <f t="shared" si="4"/>
        <v>1449</v>
      </c>
      <c r="I76" s="114">
        <f t="shared" si="5"/>
        <v>22.028571428571428</v>
      </c>
    </row>
    <row r="77" spans="1:9" x14ac:dyDescent="0.2">
      <c r="A77" s="111" t="s">
        <v>307</v>
      </c>
      <c r="B77" s="112">
        <v>18</v>
      </c>
      <c r="C77" s="112">
        <v>5</v>
      </c>
      <c r="D77" s="112">
        <v>69</v>
      </c>
      <c r="E77" s="113">
        <v>65</v>
      </c>
      <c r="F77" s="113">
        <f t="shared" si="3"/>
        <v>134</v>
      </c>
      <c r="G77" s="112">
        <v>1133</v>
      </c>
      <c r="H77" s="112">
        <f t="shared" si="4"/>
        <v>1267</v>
      </c>
      <c r="I77" s="114">
        <f t="shared" si="5"/>
        <v>26.8</v>
      </c>
    </row>
    <row r="78" spans="1:9" x14ac:dyDescent="0.2">
      <c r="A78" s="111" t="s">
        <v>308</v>
      </c>
      <c r="B78" s="112">
        <v>36</v>
      </c>
      <c r="C78" s="112">
        <v>21</v>
      </c>
      <c r="D78" s="112">
        <v>267</v>
      </c>
      <c r="E78" s="113">
        <v>192</v>
      </c>
      <c r="F78" s="113">
        <f t="shared" si="3"/>
        <v>459</v>
      </c>
      <c r="G78" s="112">
        <v>1591</v>
      </c>
      <c r="H78" s="112">
        <f t="shared" si="4"/>
        <v>2050</v>
      </c>
      <c r="I78" s="114">
        <f t="shared" si="5"/>
        <v>21.857142857142858</v>
      </c>
    </row>
    <row r="79" spans="1:9" x14ac:dyDescent="0.2">
      <c r="A79" s="111" t="s">
        <v>309</v>
      </c>
      <c r="B79" s="112">
        <v>16</v>
      </c>
      <c r="C79" s="112">
        <v>11</v>
      </c>
      <c r="D79" s="112">
        <v>7</v>
      </c>
      <c r="E79" s="113">
        <v>156</v>
      </c>
      <c r="F79" s="113">
        <f t="shared" si="3"/>
        <v>163</v>
      </c>
      <c r="G79" s="112">
        <v>163</v>
      </c>
      <c r="H79" s="112">
        <f t="shared" si="4"/>
        <v>326</v>
      </c>
      <c r="I79" s="114">
        <f t="shared" si="5"/>
        <v>14.818181818181818</v>
      </c>
    </row>
    <row r="80" spans="1:9" x14ac:dyDescent="0.2">
      <c r="A80" s="111" t="s">
        <v>310</v>
      </c>
      <c r="B80" s="112">
        <v>11</v>
      </c>
      <c r="C80" s="112">
        <v>7</v>
      </c>
      <c r="D80" s="112">
        <v>0</v>
      </c>
      <c r="E80" s="113">
        <v>156</v>
      </c>
      <c r="F80" s="113">
        <f t="shared" si="3"/>
        <v>156</v>
      </c>
      <c r="G80" s="112">
        <v>153</v>
      </c>
      <c r="H80" s="112">
        <f t="shared" si="4"/>
        <v>309</v>
      </c>
      <c r="I80" s="114">
        <f t="shared" si="5"/>
        <v>22.285714285714285</v>
      </c>
    </row>
    <row r="81" spans="1:9" x14ac:dyDescent="0.2">
      <c r="A81" s="111" t="s">
        <v>311</v>
      </c>
      <c r="B81" s="112">
        <v>3</v>
      </c>
      <c r="C81" s="112">
        <v>2</v>
      </c>
      <c r="D81" s="112">
        <v>0</v>
      </c>
      <c r="E81" s="113">
        <v>3</v>
      </c>
      <c r="F81" s="113">
        <f t="shared" si="3"/>
        <v>3</v>
      </c>
      <c r="G81" s="112">
        <v>3</v>
      </c>
      <c r="H81" s="112">
        <f t="shared" si="4"/>
        <v>6</v>
      </c>
      <c r="I81" s="114">
        <f t="shared" si="5"/>
        <v>1.5</v>
      </c>
    </row>
    <row r="82" spans="1:9" x14ac:dyDescent="0.2">
      <c r="A82" s="111" t="s">
        <v>312</v>
      </c>
      <c r="B82" s="112">
        <v>16</v>
      </c>
      <c r="C82" s="112">
        <v>4</v>
      </c>
      <c r="D82" s="112">
        <v>0</v>
      </c>
      <c r="E82" s="113">
        <v>60</v>
      </c>
      <c r="F82" s="113">
        <f t="shared" si="3"/>
        <v>60</v>
      </c>
      <c r="G82" s="112">
        <v>437</v>
      </c>
      <c r="H82" s="112">
        <f t="shared" si="4"/>
        <v>497</v>
      </c>
      <c r="I82" s="114">
        <f t="shared" si="5"/>
        <v>15</v>
      </c>
    </row>
    <row r="83" spans="1:9" x14ac:dyDescent="0.2">
      <c r="A83" s="111" t="s">
        <v>313</v>
      </c>
      <c r="B83" s="112">
        <v>41</v>
      </c>
      <c r="C83" s="112">
        <v>35</v>
      </c>
      <c r="D83" s="112">
        <v>0</v>
      </c>
      <c r="E83" s="113">
        <v>1163</v>
      </c>
      <c r="F83" s="113">
        <f t="shared" si="3"/>
        <v>1163</v>
      </c>
      <c r="G83" s="112">
        <v>1145</v>
      </c>
      <c r="H83" s="112">
        <f t="shared" si="4"/>
        <v>2308</v>
      </c>
      <c r="I83" s="114">
        <f t="shared" si="5"/>
        <v>33.228571428571428</v>
      </c>
    </row>
    <row r="84" spans="1:9" x14ac:dyDescent="0.2">
      <c r="A84" s="111" t="s">
        <v>314</v>
      </c>
      <c r="B84" s="112">
        <v>21</v>
      </c>
      <c r="C84" s="112">
        <v>9</v>
      </c>
      <c r="D84" s="112">
        <v>0</v>
      </c>
      <c r="E84" s="113">
        <v>406</v>
      </c>
      <c r="F84" s="113">
        <f t="shared" si="3"/>
        <v>406</v>
      </c>
      <c r="G84" s="112">
        <v>395</v>
      </c>
      <c r="H84" s="112">
        <f t="shared" si="4"/>
        <v>801</v>
      </c>
      <c r="I84" s="114">
        <f t="shared" si="5"/>
        <v>45.111111111111114</v>
      </c>
    </row>
    <row r="85" spans="1:9" x14ac:dyDescent="0.2">
      <c r="A85" s="111" t="s">
        <v>315</v>
      </c>
      <c r="B85" s="112">
        <v>20</v>
      </c>
      <c r="C85" s="112">
        <v>5</v>
      </c>
      <c r="D85" s="112">
        <v>0</v>
      </c>
      <c r="E85" s="113">
        <v>111</v>
      </c>
      <c r="F85" s="113">
        <f t="shared" si="3"/>
        <v>111</v>
      </c>
      <c r="G85" s="112">
        <v>218</v>
      </c>
      <c r="H85" s="112">
        <f t="shared" si="4"/>
        <v>329</v>
      </c>
      <c r="I85" s="114">
        <f t="shared" si="5"/>
        <v>22.2</v>
      </c>
    </row>
    <row r="86" spans="1:9" x14ac:dyDescent="0.2">
      <c r="A86" s="111" t="s">
        <v>316</v>
      </c>
      <c r="B86" s="112">
        <v>118</v>
      </c>
      <c r="C86" s="112">
        <v>87</v>
      </c>
      <c r="D86" s="112">
        <v>83</v>
      </c>
      <c r="E86" s="113">
        <v>1539</v>
      </c>
      <c r="F86" s="113">
        <f t="shared" si="3"/>
        <v>1622</v>
      </c>
      <c r="G86" s="112">
        <v>1480</v>
      </c>
      <c r="H86" s="112">
        <f t="shared" si="4"/>
        <v>3102</v>
      </c>
      <c r="I86" s="114">
        <f t="shared" si="5"/>
        <v>18.643678160919539</v>
      </c>
    </row>
    <row r="87" spans="1:9" x14ac:dyDescent="0.2">
      <c r="A87" s="111" t="s">
        <v>317</v>
      </c>
      <c r="B87" s="112">
        <v>40</v>
      </c>
      <c r="C87" s="112">
        <v>23</v>
      </c>
      <c r="D87" s="112">
        <v>6</v>
      </c>
      <c r="E87" s="113">
        <v>207</v>
      </c>
      <c r="F87" s="113">
        <f t="shared" si="3"/>
        <v>213</v>
      </c>
      <c r="G87" s="112">
        <v>497</v>
      </c>
      <c r="H87" s="112">
        <f t="shared" si="4"/>
        <v>710</v>
      </c>
      <c r="I87" s="114">
        <f t="shared" si="5"/>
        <v>9.2608695652173907</v>
      </c>
    </row>
    <row r="88" spans="1:9" x14ac:dyDescent="0.2">
      <c r="A88" s="111" t="s">
        <v>318</v>
      </c>
      <c r="B88" s="112">
        <v>14</v>
      </c>
      <c r="C88" s="112">
        <v>7</v>
      </c>
      <c r="D88" s="112">
        <v>0</v>
      </c>
      <c r="E88" s="113">
        <v>68</v>
      </c>
      <c r="F88" s="113">
        <f t="shared" si="3"/>
        <v>68</v>
      </c>
      <c r="G88" s="112">
        <v>56</v>
      </c>
      <c r="H88" s="112">
        <f t="shared" si="4"/>
        <v>124</v>
      </c>
      <c r="I88" s="114">
        <f t="shared" si="5"/>
        <v>9.7142857142857135</v>
      </c>
    </row>
    <row r="89" spans="1:9" x14ac:dyDescent="0.2">
      <c r="A89" s="111" t="s">
        <v>319</v>
      </c>
      <c r="B89" s="112">
        <v>35</v>
      </c>
      <c r="C89" s="112">
        <v>28</v>
      </c>
      <c r="D89" s="112">
        <v>0</v>
      </c>
      <c r="E89" s="113">
        <v>806</v>
      </c>
      <c r="F89" s="113">
        <f t="shared" si="3"/>
        <v>806</v>
      </c>
      <c r="G89" s="112">
        <v>928</v>
      </c>
      <c r="H89" s="112">
        <f t="shared" si="4"/>
        <v>1734</v>
      </c>
      <c r="I89" s="114">
        <f t="shared" si="5"/>
        <v>28.785714285714285</v>
      </c>
    </row>
    <row r="90" spans="1:9" x14ac:dyDescent="0.2">
      <c r="A90" s="111" t="s">
        <v>320</v>
      </c>
      <c r="B90" s="112">
        <v>8</v>
      </c>
      <c r="C90" s="112">
        <v>2</v>
      </c>
      <c r="D90" s="112">
        <v>0</v>
      </c>
      <c r="E90" s="113">
        <v>7</v>
      </c>
      <c r="F90" s="113">
        <f t="shared" si="3"/>
        <v>7</v>
      </c>
      <c r="G90" s="112">
        <v>337</v>
      </c>
      <c r="H90" s="112">
        <f t="shared" si="4"/>
        <v>344</v>
      </c>
      <c r="I90" s="114">
        <f t="shared" si="5"/>
        <v>3.5</v>
      </c>
    </row>
    <row r="91" spans="1:9" x14ac:dyDescent="0.2">
      <c r="A91" s="111" t="s">
        <v>321</v>
      </c>
      <c r="B91" s="112">
        <v>25</v>
      </c>
      <c r="C91" s="112">
        <v>17</v>
      </c>
      <c r="D91" s="112">
        <v>4</v>
      </c>
      <c r="E91" s="113">
        <v>380</v>
      </c>
      <c r="F91" s="113">
        <f t="shared" si="3"/>
        <v>384</v>
      </c>
      <c r="G91" s="112">
        <v>394</v>
      </c>
      <c r="H91" s="112">
        <f t="shared" si="4"/>
        <v>778</v>
      </c>
      <c r="I91" s="114">
        <f t="shared" si="5"/>
        <v>22.588235294117649</v>
      </c>
    </row>
    <row r="92" spans="1:9" x14ac:dyDescent="0.2">
      <c r="A92" s="111" t="s">
        <v>322</v>
      </c>
      <c r="B92" s="112">
        <v>32</v>
      </c>
      <c r="C92" s="112">
        <v>27</v>
      </c>
      <c r="D92" s="112">
        <v>29</v>
      </c>
      <c r="E92" s="113">
        <v>359</v>
      </c>
      <c r="F92" s="113">
        <f t="shared" si="3"/>
        <v>388</v>
      </c>
      <c r="G92" s="112">
        <v>293</v>
      </c>
      <c r="H92" s="112">
        <f t="shared" si="4"/>
        <v>681</v>
      </c>
      <c r="I92" s="114">
        <f>F92/C92</f>
        <v>14.37037037037037</v>
      </c>
    </row>
    <row r="93" spans="1:9" x14ac:dyDescent="0.2">
      <c r="A93" s="111" t="s">
        <v>323</v>
      </c>
      <c r="B93" s="112">
        <v>38</v>
      </c>
      <c r="C93" s="112">
        <v>13</v>
      </c>
      <c r="D93" s="112">
        <v>304</v>
      </c>
      <c r="E93" s="113">
        <v>52</v>
      </c>
      <c r="F93" s="113">
        <f t="shared" si="3"/>
        <v>356</v>
      </c>
      <c r="G93" s="112">
        <v>2821</v>
      </c>
      <c r="H93" s="112">
        <f t="shared" si="4"/>
        <v>3177</v>
      </c>
      <c r="I93" s="114">
        <f t="shared" si="5"/>
        <v>27.384615384615383</v>
      </c>
    </row>
    <row r="94" spans="1:9" x14ac:dyDescent="0.2">
      <c r="A94" s="111" t="s">
        <v>324</v>
      </c>
      <c r="B94" s="112">
        <v>38</v>
      </c>
      <c r="C94" s="112">
        <v>17</v>
      </c>
      <c r="D94" s="112">
        <v>75</v>
      </c>
      <c r="E94" s="113">
        <v>133</v>
      </c>
      <c r="F94" s="113">
        <f t="shared" si="3"/>
        <v>208</v>
      </c>
      <c r="G94" s="112">
        <v>919</v>
      </c>
      <c r="H94" s="112">
        <f t="shared" si="4"/>
        <v>1127</v>
      </c>
      <c r="I94" s="114">
        <f t="shared" si="5"/>
        <v>12.235294117647058</v>
      </c>
    </row>
    <row r="95" spans="1:9" x14ac:dyDescent="0.2">
      <c r="A95" s="111" t="s">
        <v>325</v>
      </c>
      <c r="B95" s="112">
        <v>23</v>
      </c>
      <c r="C95" s="112">
        <v>12</v>
      </c>
      <c r="D95" s="112">
        <v>0</v>
      </c>
      <c r="E95" s="112">
        <v>345</v>
      </c>
      <c r="F95" s="112">
        <f t="shared" si="3"/>
        <v>345</v>
      </c>
      <c r="G95" s="112">
        <v>402</v>
      </c>
      <c r="H95" s="112">
        <f t="shared" si="4"/>
        <v>747</v>
      </c>
      <c r="I95" s="114">
        <f>F95/C95</f>
        <v>28.75</v>
      </c>
    </row>
    <row r="96" spans="1:9" x14ac:dyDescent="0.2">
      <c r="A96" s="171" t="s">
        <v>233</v>
      </c>
      <c r="B96" s="172">
        <f t="shared" ref="B96:H96" si="6">SUM(B4:B95)</f>
        <v>2412</v>
      </c>
      <c r="C96" s="172">
        <f t="shared" si="6"/>
        <v>1494</v>
      </c>
      <c r="D96" s="172">
        <f t="shared" si="6"/>
        <v>2021</v>
      </c>
      <c r="E96" s="172">
        <f t="shared" si="6"/>
        <v>25625</v>
      </c>
      <c r="F96" s="172">
        <f t="shared" si="6"/>
        <v>27646</v>
      </c>
      <c r="G96" s="172">
        <f t="shared" si="6"/>
        <v>43662</v>
      </c>
      <c r="H96" s="172">
        <f t="shared" si="6"/>
        <v>71308</v>
      </c>
      <c r="I96" s="173">
        <f t="shared" si="5"/>
        <v>18.504685408299867</v>
      </c>
    </row>
    <row r="97" spans="1:9" x14ac:dyDescent="0.2">
      <c r="A97" s="89" t="s">
        <v>326</v>
      </c>
      <c r="B97" s="92"/>
      <c r="C97" s="92"/>
      <c r="D97" s="92"/>
      <c r="E97" s="92"/>
      <c r="F97" s="92"/>
      <c r="G97" s="92"/>
      <c r="H97" s="92"/>
      <c r="I97" s="93"/>
    </row>
  </sheetData>
  <mergeCells count="6">
    <mergeCell ref="I2:I3"/>
    <mergeCell ref="A2:A3"/>
    <mergeCell ref="B2:C2"/>
    <mergeCell ref="D2:F2"/>
    <mergeCell ref="G2:G3"/>
    <mergeCell ref="H2:H3"/>
  </mergeCells>
  <conditionalFormatting sqref="A4:I95">
    <cfRule type="expression" dxfId="1" priority="1" stopIfTrue="1">
      <formula>IF(MOD(ROW(),2),TRUE,FALSE)</formula>
    </cfRule>
  </conditionalFormatting>
  <hyperlinks>
    <hyperlink ref="K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F4:F95 H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7"/>
  <sheetViews>
    <sheetView showGridLines="0" zoomScale="85" zoomScaleNormal="85" workbookViewId="0">
      <pane ySplit="3" topLeftCell="A4" activePane="bottomLeft" state="frozen"/>
      <selection pane="bottomLeft" activeCell="H56" sqref="H56"/>
    </sheetView>
  </sheetViews>
  <sheetFormatPr defaultColWidth="11.42578125" defaultRowHeight="12.75" x14ac:dyDescent="0.2"/>
  <cols>
    <col min="1" max="1" width="28.7109375" style="91" customWidth="1"/>
    <col min="2" max="2" width="13.140625" style="91" customWidth="1"/>
    <col min="3" max="3" width="13.5703125" style="91" customWidth="1"/>
    <col min="4" max="4" width="8.7109375" style="91" customWidth="1"/>
    <col min="5" max="9" width="11.42578125" style="91" customWidth="1"/>
    <col min="10" max="10" width="4.5703125" style="91" customWidth="1"/>
    <col min="11" max="256" width="11.42578125" style="91"/>
    <col min="257" max="257" width="28.7109375" style="91" customWidth="1"/>
    <col min="258" max="258" width="13.140625" style="91" customWidth="1"/>
    <col min="259" max="259" width="13.5703125" style="91" customWidth="1"/>
    <col min="260" max="260" width="8.7109375" style="91" customWidth="1"/>
    <col min="261" max="265" width="11.42578125" style="91" customWidth="1"/>
    <col min="266" max="266" width="4.5703125" style="91" customWidth="1"/>
    <col min="267" max="512" width="11.42578125" style="91"/>
    <col min="513" max="513" width="28.7109375" style="91" customWidth="1"/>
    <col min="514" max="514" width="13.140625" style="91" customWidth="1"/>
    <col min="515" max="515" width="13.5703125" style="91" customWidth="1"/>
    <col min="516" max="516" width="8.7109375" style="91" customWidth="1"/>
    <col min="517" max="521" width="11.42578125" style="91" customWidth="1"/>
    <col min="522" max="522" width="4.5703125" style="91" customWidth="1"/>
    <col min="523" max="768" width="11.42578125" style="91"/>
    <col min="769" max="769" width="28.7109375" style="91" customWidth="1"/>
    <col min="770" max="770" width="13.140625" style="91" customWidth="1"/>
    <col min="771" max="771" width="13.5703125" style="91" customWidth="1"/>
    <col min="772" max="772" width="8.7109375" style="91" customWidth="1"/>
    <col min="773" max="777" width="11.42578125" style="91" customWidth="1"/>
    <col min="778" max="778" width="4.5703125" style="91" customWidth="1"/>
    <col min="779" max="1024" width="11.42578125" style="91"/>
    <col min="1025" max="1025" width="28.7109375" style="91" customWidth="1"/>
    <col min="1026" max="1026" width="13.140625" style="91" customWidth="1"/>
    <col min="1027" max="1027" width="13.5703125" style="91" customWidth="1"/>
    <col min="1028" max="1028" width="8.7109375" style="91" customWidth="1"/>
    <col min="1029" max="1033" width="11.42578125" style="91" customWidth="1"/>
    <col min="1034" max="1034" width="4.5703125" style="91" customWidth="1"/>
    <col min="1035" max="1280" width="11.42578125" style="91"/>
    <col min="1281" max="1281" width="28.7109375" style="91" customWidth="1"/>
    <col min="1282" max="1282" width="13.140625" style="91" customWidth="1"/>
    <col min="1283" max="1283" width="13.5703125" style="91" customWidth="1"/>
    <col min="1284" max="1284" width="8.7109375" style="91" customWidth="1"/>
    <col min="1285" max="1289" width="11.42578125" style="91" customWidth="1"/>
    <col min="1290" max="1290" width="4.5703125" style="91" customWidth="1"/>
    <col min="1291" max="1536" width="11.42578125" style="91"/>
    <col min="1537" max="1537" width="28.7109375" style="91" customWidth="1"/>
    <col min="1538" max="1538" width="13.140625" style="91" customWidth="1"/>
    <col min="1539" max="1539" width="13.5703125" style="91" customWidth="1"/>
    <col min="1540" max="1540" width="8.7109375" style="91" customWidth="1"/>
    <col min="1541" max="1545" width="11.42578125" style="91" customWidth="1"/>
    <col min="1546" max="1546" width="4.5703125" style="91" customWidth="1"/>
    <col min="1547" max="1792" width="11.42578125" style="91"/>
    <col min="1793" max="1793" width="28.7109375" style="91" customWidth="1"/>
    <col min="1794" max="1794" width="13.140625" style="91" customWidth="1"/>
    <col min="1795" max="1795" width="13.5703125" style="91" customWidth="1"/>
    <col min="1796" max="1796" width="8.7109375" style="91" customWidth="1"/>
    <col min="1797" max="1801" width="11.42578125" style="91" customWidth="1"/>
    <col min="1802" max="1802" width="4.5703125" style="91" customWidth="1"/>
    <col min="1803" max="2048" width="11.42578125" style="91"/>
    <col min="2049" max="2049" width="28.7109375" style="91" customWidth="1"/>
    <col min="2050" max="2050" width="13.140625" style="91" customWidth="1"/>
    <col min="2051" max="2051" width="13.5703125" style="91" customWidth="1"/>
    <col min="2052" max="2052" width="8.7109375" style="91" customWidth="1"/>
    <col min="2053" max="2057" width="11.42578125" style="91" customWidth="1"/>
    <col min="2058" max="2058" width="4.5703125" style="91" customWidth="1"/>
    <col min="2059" max="2304" width="11.42578125" style="91"/>
    <col min="2305" max="2305" width="28.7109375" style="91" customWidth="1"/>
    <col min="2306" max="2306" width="13.140625" style="91" customWidth="1"/>
    <col min="2307" max="2307" width="13.5703125" style="91" customWidth="1"/>
    <col min="2308" max="2308" width="8.7109375" style="91" customWidth="1"/>
    <col min="2309" max="2313" width="11.42578125" style="91" customWidth="1"/>
    <col min="2314" max="2314" width="4.5703125" style="91" customWidth="1"/>
    <col min="2315" max="2560" width="11.42578125" style="91"/>
    <col min="2561" max="2561" width="28.7109375" style="91" customWidth="1"/>
    <col min="2562" max="2562" width="13.140625" style="91" customWidth="1"/>
    <col min="2563" max="2563" width="13.5703125" style="91" customWidth="1"/>
    <col min="2564" max="2564" width="8.7109375" style="91" customWidth="1"/>
    <col min="2565" max="2569" width="11.42578125" style="91" customWidth="1"/>
    <col min="2570" max="2570" width="4.5703125" style="91" customWidth="1"/>
    <col min="2571" max="2816" width="11.42578125" style="91"/>
    <col min="2817" max="2817" width="28.7109375" style="91" customWidth="1"/>
    <col min="2818" max="2818" width="13.140625" style="91" customWidth="1"/>
    <col min="2819" max="2819" width="13.5703125" style="91" customWidth="1"/>
    <col min="2820" max="2820" width="8.7109375" style="91" customWidth="1"/>
    <col min="2821" max="2825" width="11.42578125" style="91" customWidth="1"/>
    <col min="2826" max="2826" width="4.5703125" style="91" customWidth="1"/>
    <col min="2827" max="3072" width="11.42578125" style="91"/>
    <col min="3073" max="3073" width="28.7109375" style="91" customWidth="1"/>
    <col min="3074" max="3074" width="13.140625" style="91" customWidth="1"/>
    <col min="3075" max="3075" width="13.5703125" style="91" customWidth="1"/>
    <col min="3076" max="3076" width="8.7109375" style="91" customWidth="1"/>
    <col min="3077" max="3081" width="11.42578125" style="91" customWidth="1"/>
    <col min="3082" max="3082" width="4.5703125" style="91" customWidth="1"/>
    <col min="3083" max="3328" width="11.42578125" style="91"/>
    <col min="3329" max="3329" width="28.7109375" style="91" customWidth="1"/>
    <col min="3330" max="3330" width="13.140625" style="91" customWidth="1"/>
    <col min="3331" max="3331" width="13.5703125" style="91" customWidth="1"/>
    <col min="3332" max="3332" width="8.7109375" style="91" customWidth="1"/>
    <col min="3333" max="3337" width="11.42578125" style="91" customWidth="1"/>
    <col min="3338" max="3338" width="4.5703125" style="91" customWidth="1"/>
    <col min="3339" max="3584" width="11.42578125" style="91"/>
    <col min="3585" max="3585" width="28.7109375" style="91" customWidth="1"/>
    <col min="3586" max="3586" width="13.140625" style="91" customWidth="1"/>
    <col min="3587" max="3587" width="13.5703125" style="91" customWidth="1"/>
    <col min="3588" max="3588" width="8.7109375" style="91" customWidth="1"/>
    <col min="3589" max="3593" width="11.42578125" style="91" customWidth="1"/>
    <col min="3594" max="3594" width="4.5703125" style="91" customWidth="1"/>
    <col min="3595" max="3840" width="11.42578125" style="91"/>
    <col min="3841" max="3841" width="28.7109375" style="91" customWidth="1"/>
    <col min="3842" max="3842" width="13.140625" style="91" customWidth="1"/>
    <col min="3843" max="3843" width="13.5703125" style="91" customWidth="1"/>
    <col min="3844" max="3844" width="8.7109375" style="91" customWidth="1"/>
    <col min="3845" max="3849" width="11.42578125" style="91" customWidth="1"/>
    <col min="3850" max="3850" width="4.5703125" style="91" customWidth="1"/>
    <col min="3851" max="4096" width="11.42578125" style="91"/>
    <col min="4097" max="4097" width="28.7109375" style="91" customWidth="1"/>
    <col min="4098" max="4098" width="13.140625" style="91" customWidth="1"/>
    <col min="4099" max="4099" width="13.5703125" style="91" customWidth="1"/>
    <col min="4100" max="4100" width="8.7109375" style="91" customWidth="1"/>
    <col min="4101" max="4105" width="11.42578125" style="91" customWidth="1"/>
    <col min="4106" max="4106" width="4.5703125" style="91" customWidth="1"/>
    <col min="4107" max="4352" width="11.42578125" style="91"/>
    <col min="4353" max="4353" width="28.7109375" style="91" customWidth="1"/>
    <col min="4354" max="4354" width="13.140625" style="91" customWidth="1"/>
    <col min="4355" max="4355" width="13.5703125" style="91" customWidth="1"/>
    <col min="4356" max="4356" width="8.7109375" style="91" customWidth="1"/>
    <col min="4357" max="4361" width="11.42578125" style="91" customWidth="1"/>
    <col min="4362" max="4362" width="4.5703125" style="91" customWidth="1"/>
    <col min="4363" max="4608" width="11.42578125" style="91"/>
    <col min="4609" max="4609" width="28.7109375" style="91" customWidth="1"/>
    <col min="4610" max="4610" width="13.140625" style="91" customWidth="1"/>
    <col min="4611" max="4611" width="13.5703125" style="91" customWidth="1"/>
    <col min="4612" max="4612" width="8.7109375" style="91" customWidth="1"/>
    <col min="4613" max="4617" width="11.42578125" style="91" customWidth="1"/>
    <col min="4618" max="4618" width="4.5703125" style="91" customWidth="1"/>
    <col min="4619" max="4864" width="11.42578125" style="91"/>
    <col min="4865" max="4865" width="28.7109375" style="91" customWidth="1"/>
    <col min="4866" max="4866" width="13.140625" style="91" customWidth="1"/>
    <col min="4867" max="4867" width="13.5703125" style="91" customWidth="1"/>
    <col min="4868" max="4868" width="8.7109375" style="91" customWidth="1"/>
    <col min="4869" max="4873" width="11.42578125" style="91" customWidth="1"/>
    <col min="4874" max="4874" width="4.5703125" style="91" customWidth="1"/>
    <col min="4875" max="5120" width="11.42578125" style="91"/>
    <col min="5121" max="5121" width="28.7109375" style="91" customWidth="1"/>
    <col min="5122" max="5122" width="13.140625" style="91" customWidth="1"/>
    <col min="5123" max="5123" width="13.5703125" style="91" customWidth="1"/>
    <col min="5124" max="5124" width="8.7109375" style="91" customWidth="1"/>
    <col min="5125" max="5129" width="11.42578125" style="91" customWidth="1"/>
    <col min="5130" max="5130" width="4.5703125" style="91" customWidth="1"/>
    <col min="5131" max="5376" width="11.42578125" style="91"/>
    <col min="5377" max="5377" width="28.7109375" style="91" customWidth="1"/>
    <col min="5378" max="5378" width="13.140625" style="91" customWidth="1"/>
    <col min="5379" max="5379" width="13.5703125" style="91" customWidth="1"/>
    <col min="5380" max="5380" width="8.7109375" style="91" customWidth="1"/>
    <col min="5381" max="5385" width="11.42578125" style="91" customWidth="1"/>
    <col min="5386" max="5386" width="4.5703125" style="91" customWidth="1"/>
    <col min="5387" max="5632" width="11.42578125" style="91"/>
    <col min="5633" max="5633" width="28.7109375" style="91" customWidth="1"/>
    <col min="5634" max="5634" width="13.140625" style="91" customWidth="1"/>
    <col min="5635" max="5635" width="13.5703125" style="91" customWidth="1"/>
    <col min="5636" max="5636" width="8.7109375" style="91" customWidth="1"/>
    <col min="5637" max="5641" width="11.42578125" style="91" customWidth="1"/>
    <col min="5642" max="5642" width="4.5703125" style="91" customWidth="1"/>
    <col min="5643" max="5888" width="11.42578125" style="91"/>
    <col min="5889" max="5889" width="28.7109375" style="91" customWidth="1"/>
    <col min="5890" max="5890" width="13.140625" style="91" customWidth="1"/>
    <col min="5891" max="5891" width="13.5703125" style="91" customWidth="1"/>
    <col min="5892" max="5892" width="8.7109375" style="91" customWidth="1"/>
    <col min="5893" max="5897" width="11.42578125" style="91" customWidth="1"/>
    <col min="5898" max="5898" width="4.5703125" style="91" customWidth="1"/>
    <col min="5899" max="6144" width="11.42578125" style="91"/>
    <col min="6145" max="6145" width="28.7109375" style="91" customWidth="1"/>
    <col min="6146" max="6146" width="13.140625" style="91" customWidth="1"/>
    <col min="6147" max="6147" width="13.5703125" style="91" customWidth="1"/>
    <col min="6148" max="6148" width="8.7109375" style="91" customWidth="1"/>
    <col min="6149" max="6153" width="11.42578125" style="91" customWidth="1"/>
    <col min="6154" max="6154" width="4.5703125" style="91" customWidth="1"/>
    <col min="6155" max="6400" width="11.42578125" style="91"/>
    <col min="6401" max="6401" width="28.7109375" style="91" customWidth="1"/>
    <col min="6402" max="6402" width="13.140625" style="91" customWidth="1"/>
    <col min="6403" max="6403" width="13.5703125" style="91" customWidth="1"/>
    <col min="6404" max="6404" width="8.7109375" style="91" customWidth="1"/>
    <col min="6405" max="6409" width="11.42578125" style="91" customWidth="1"/>
    <col min="6410" max="6410" width="4.5703125" style="91" customWidth="1"/>
    <col min="6411" max="6656" width="11.42578125" style="91"/>
    <col min="6657" max="6657" width="28.7109375" style="91" customWidth="1"/>
    <col min="6658" max="6658" width="13.140625" style="91" customWidth="1"/>
    <col min="6659" max="6659" width="13.5703125" style="91" customWidth="1"/>
    <col min="6660" max="6660" width="8.7109375" style="91" customWidth="1"/>
    <col min="6661" max="6665" width="11.42578125" style="91" customWidth="1"/>
    <col min="6666" max="6666" width="4.5703125" style="91" customWidth="1"/>
    <col min="6667" max="6912" width="11.42578125" style="91"/>
    <col min="6913" max="6913" width="28.7109375" style="91" customWidth="1"/>
    <col min="6914" max="6914" width="13.140625" style="91" customWidth="1"/>
    <col min="6915" max="6915" width="13.5703125" style="91" customWidth="1"/>
    <col min="6916" max="6916" width="8.7109375" style="91" customWidth="1"/>
    <col min="6917" max="6921" width="11.42578125" style="91" customWidth="1"/>
    <col min="6922" max="6922" width="4.5703125" style="91" customWidth="1"/>
    <col min="6923" max="7168" width="11.42578125" style="91"/>
    <col min="7169" max="7169" width="28.7109375" style="91" customWidth="1"/>
    <col min="7170" max="7170" width="13.140625" style="91" customWidth="1"/>
    <col min="7171" max="7171" width="13.5703125" style="91" customWidth="1"/>
    <col min="7172" max="7172" width="8.7109375" style="91" customWidth="1"/>
    <col min="7173" max="7177" width="11.42578125" style="91" customWidth="1"/>
    <col min="7178" max="7178" width="4.5703125" style="91" customWidth="1"/>
    <col min="7179" max="7424" width="11.42578125" style="91"/>
    <col min="7425" max="7425" width="28.7109375" style="91" customWidth="1"/>
    <col min="7426" max="7426" width="13.140625" style="91" customWidth="1"/>
    <col min="7427" max="7427" width="13.5703125" style="91" customWidth="1"/>
    <col min="7428" max="7428" width="8.7109375" style="91" customWidth="1"/>
    <col min="7429" max="7433" width="11.42578125" style="91" customWidth="1"/>
    <col min="7434" max="7434" width="4.5703125" style="91" customWidth="1"/>
    <col min="7435" max="7680" width="11.42578125" style="91"/>
    <col min="7681" max="7681" width="28.7109375" style="91" customWidth="1"/>
    <col min="7682" max="7682" width="13.140625" style="91" customWidth="1"/>
    <col min="7683" max="7683" width="13.5703125" style="91" customWidth="1"/>
    <col min="7684" max="7684" width="8.7109375" style="91" customWidth="1"/>
    <col min="7685" max="7689" width="11.42578125" style="91" customWidth="1"/>
    <col min="7690" max="7690" width="4.5703125" style="91" customWidth="1"/>
    <col min="7691" max="7936" width="11.42578125" style="91"/>
    <col min="7937" max="7937" width="28.7109375" style="91" customWidth="1"/>
    <col min="7938" max="7938" width="13.140625" style="91" customWidth="1"/>
    <col min="7939" max="7939" width="13.5703125" style="91" customWidth="1"/>
    <col min="7940" max="7940" width="8.7109375" style="91" customWidth="1"/>
    <col min="7941" max="7945" width="11.42578125" style="91" customWidth="1"/>
    <col min="7946" max="7946" width="4.5703125" style="91" customWidth="1"/>
    <col min="7947" max="8192" width="11.42578125" style="91"/>
    <col min="8193" max="8193" width="28.7109375" style="91" customWidth="1"/>
    <col min="8194" max="8194" width="13.140625" style="91" customWidth="1"/>
    <col min="8195" max="8195" width="13.5703125" style="91" customWidth="1"/>
    <col min="8196" max="8196" width="8.7109375" style="91" customWidth="1"/>
    <col min="8197" max="8201" width="11.42578125" style="91" customWidth="1"/>
    <col min="8202" max="8202" width="4.5703125" style="91" customWidth="1"/>
    <col min="8203" max="8448" width="11.42578125" style="91"/>
    <col min="8449" max="8449" width="28.7109375" style="91" customWidth="1"/>
    <col min="8450" max="8450" width="13.140625" style="91" customWidth="1"/>
    <col min="8451" max="8451" width="13.5703125" style="91" customWidth="1"/>
    <col min="8452" max="8452" width="8.7109375" style="91" customWidth="1"/>
    <col min="8453" max="8457" width="11.42578125" style="91" customWidth="1"/>
    <col min="8458" max="8458" width="4.5703125" style="91" customWidth="1"/>
    <col min="8459" max="8704" width="11.42578125" style="91"/>
    <col min="8705" max="8705" width="28.7109375" style="91" customWidth="1"/>
    <col min="8706" max="8706" width="13.140625" style="91" customWidth="1"/>
    <col min="8707" max="8707" width="13.5703125" style="91" customWidth="1"/>
    <col min="8708" max="8708" width="8.7109375" style="91" customWidth="1"/>
    <col min="8709" max="8713" width="11.42578125" style="91" customWidth="1"/>
    <col min="8714" max="8714" width="4.5703125" style="91" customWidth="1"/>
    <col min="8715" max="8960" width="11.42578125" style="91"/>
    <col min="8961" max="8961" width="28.7109375" style="91" customWidth="1"/>
    <col min="8962" max="8962" width="13.140625" style="91" customWidth="1"/>
    <col min="8963" max="8963" width="13.5703125" style="91" customWidth="1"/>
    <col min="8964" max="8964" width="8.7109375" style="91" customWidth="1"/>
    <col min="8965" max="8969" width="11.42578125" style="91" customWidth="1"/>
    <col min="8970" max="8970" width="4.5703125" style="91" customWidth="1"/>
    <col min="8971" max="9216" width="11.42578125" style="91"/>
    <col min="9217" max="9217" width="28.7109375" style="91" customWidth="1"/>
    <col min="9218" max="9218" width="13.140625" style="91" customWidth="1"/>
    <col min="9219" max="9219" width="13.5703125" style="91" customWidth="1"/>
    <col min="9220" max="9220" width="8.7109375" style="91" customWidth="1"/>
    <col min="9221" max="9225" width="11.42578125" style="91" customWidth="1"/>
    <col min="9226" max="9226" width="4.5703125" style="91" customWidth="1"/>
    <col min="9227" max="9472" width="11.42578125" style="91"/>
    <col min="9473" max="9473" width="28.7109375" style="91" customWidth="1"/>
    <col min="9474" max="9474" width="13.140625" style="91" customWidth="1"/>
    <col min="9475" max="9475" width="13.5703125" style="91" customWidth="1"/>
    <col min="9476" max="9476" width="8.7109375" style="91" customWidth="1"/>
    <col min="9477" max="9481" width="11.42578125" style="91" customWidth="1"/>
    <col min="9482" max="9482" width="4.5703125" style="91" customWidth="1"/>
    <col min="9483" max="9728" width="11.42578125" style="91"/>
    <col min="9729" max="9729" width="28.7109375" style="91" customWidth="1"/>
    <col min="9730" max="9730" width="13.140625" style="91" customWidth="1"/>
    <col min="9731" max="9731" width="13.5703125" style="91" customWidth="1"/>
    <col min="9732" max="9732" width="8.7109375" style="91" customWidth="1"/>
    <col min="9733" max="9737" width="11.42578125" style="91" customWidth="1"/>
    <col min="9738" max="9738" width="4.5703125" style="91" customWidth="1"/>
    <col min="9739" max="9984" width="11.42578125" style="91"/>
    <col min="9985" max="9985" width="28.7109375" style="91" customWidth="1"/>
    <col min="9986" max="9986" width="13.140625" style="91" customWidth="1"/>
    <col min="9987" max="9987" width="13.5703125" style="91" customWidth="1"/>
    <col min="9988" max="9988" width="8.7109375" style="91" customWidth="1"/>
    <col min="9989" max="9993" width="11.42578125" style="91" customWidth="1"/>
    <col min="9994" max="9994" width="4.5703125" style="91" customWidth="1"/>
    <col min="9995" max="10240" width="11.42578125" style="91"/>
    <col min="10241" max="10241" width="28.7109375" style="91" customWidth="1"/>
    <col min="10242" max="10242" width="13.140625" style="91" customWidth="1"/>
    <col min="10243" max="10243" width="13.5703125" style="91" customWidth="1"/>
    <col min="10244" max="10244" width="8.7109375" style="91" customWidth="1"/>
    <col min="10245" max="10249" width="11.42578125" style="91" customWidth="1"/>
    <col min="10250" max="10250" width="4.5703125" style="91" customWidth="1"/>
    <col min="10251" max="10496" width="11.42578125" style="91"/>
    <col min="10497" max="10497" width="28.7109375" style="91" customWidth="1"/>
    <col min="10498" max="10498" width="13.140625" style="91" customWidth="1"/>
    <col min="10499" max="10499" width="13.5703125" style="91" customWidth="1"/>
    <col min="10500" max="10500" width="8.7109375" style="91" customWidth="1"/>
    <col min="10501" max="10505" width="11.42578125" style="91" customWidth="1"/>
    <col min="10506" max="10506" width="4.5703125" style="91" customWidth="1"/>
    <col min="10507" max="10752" width="11.42578125" style="91"/>
    <col min="10753" max="10753" width="28.7109375" style="91" customWidth="1"/>
    <col min="10754" max="10754" width="13.140625" style="91" customWidth="1"/>
    <col min="10755" max="10755" width="13.5703125" style="91" customWidth="1"/>
    <col min="10756" max="10756" width="8.7109375" style="91" customWidth="1"/>
    <col min="10757" max="10761" width="11.42578125" style="91" customWidth="1"/>
    <col min="10762" max="10762" width="4.5703125" style="91" customWidth="1"/>
    <col min="10763" max="11008" width="11.42578125" style="91"/>
    <col min="11009" max="11009" width="28.7109375" style="91" customWidth="1"/>
    <col min="11010" max="11010" width="13.140625" style="91" customWidth="1"/>
    <col min="11011" max="11011" width="13.5703125" style="91" customWidth="1"/>
    <col min="11012" max="11012" width="8.7109375" style="91" customWidth="1"/>
    <col min="11013" max="11017" width="11.42578125" style="91" customWidth="1"/>
    <col min="11018" max="11018" width="4.5703125" style="91" customWidth="1"/>
    <col min="11019" max="11264" width="11.42578125" style="91"/>
    <col min="11265" max="11265" width="28.7109375" style="91" customWidth="1"/>
    <col min="11266" max="11266" width="13.140625" style="91" customWidth="1"/>
    <col min="11267" max="11267" width="13.5703125" style="91" customWidth="1"/>
    <col min="11268" max="11268" width="8.7109375" style="91" customWidth="1"/>
    <col min="11269" max="11273" width="11.42578125" style="91" customWidth="1"/>
    <col min="11274" max="11274" width="4.5703125" style="91" customWidth="1"/>
    <col min="11275" max="11520" width="11.42578125" style="91"/>
    <col min="11521" max="11521" width="28.7109375" style="91" customWidth="1"/>
    <col min="11522" max="11522" width="13.140625" style="91" customWidth="1"/>
    <col min="11523" max="11523" width="13.5703125" style="91" customWidth="1"/>
    <col min="11524" max="11524" width="8.7109375" style="91" customWidth="1"/>
    <col min="11525" max="11529" width="11.42578125" style="91" customWidth="1"/>
    <col min="11530" max="11530" width="4.5703125" style="91" customWidth="1"/>
    <col min="11531" max="11776" width="11.42578125" style="91"/>
    <col min="11777" max="11777" width="28.7109375" style="91" customWidth="1"/>
    <col min="11778" max="11778" width="13.140625" style="91" customWidth="1"/>
    <col min="11779" max="11779" width="13.5703125" style="91" customWidth="1"/>
    <col min="11780" max="11780" width="8.7109375" style="91" customWidth="1"/>
    <col min="11781" max="11785" width="11.42578125" style="91" customWidth="1"/>
    <col min="11786" max="11786" width="4.5703125" style="91" customWidth="1"/>
    <col min="11787" max="12032" width="11.42578125" style="91"/>
    <col min="12033" max="12033" width="28.7109375" style="91" customWidth="1"/>
    <col min="12034" max="12034" width="13.140625" style="91" customWidth="1"/>
    <col min="12035" max="12035" width="13.5703125" style="91" customWidth="1"/>
    <col min="12036" max="12036" width="8.7109375" style="91" customWidth="1"/>
    <col min="12037" max="12041" width="11.42578125" style="91" customWidth="1"/>
    <col min="12042" max="12042" width="4.5703125" style="91" customWidth="1"/>
    <col min="12043" max="12288" width="11.42578125" style="91"/>
    <col min="12289" max="12289" width="28.7109375" style="91" customWidth="1"/>
    <col min="12290" max="12290" width="13.140625" style="91" customWidth="1"/>
    <col min="12291" max="12291" width="13.5703125" style="91" customWidth="1"/>
    <col min="12292" max="12292" width="8.7109375" style="91" customWidth="1"/>
    <col min="12293" max="12297" width="11.42578125" style="91" customWidth="1"/>
    <col min="12298" max="12298" width="4.5703125" style="91" customWidth="1"/>
    <col min="12299" max="12544" width="11.42578125" style="91"/>
    <col min="12545" max="12545" width="28.7109375" style="91" customWidth="1"/>
    <col min="12546" max="12546" width="13.140625" style="91" customWidth="1"/>
    <col min="12547" max="12547" width="13.5703125" style="91" customWidth="1"/>
    <col min="12548" max="12548" width="8.7109375" style="91" customWidth="1"/>
    <col min="12549" max="12553" width="11.42578125" style="91" customWidth="1"/>
    <col min="12554" max="12554" width="4.5703125" style="91" customWidth="1"/>
    <col min="12555" max="12800" width="11.42578125" style="91"/>
    <col min="12801" max="12801" width="28.7109375" style="91" customWidth="1"/>
    <col min="12802" max="12802" width="13.140625" style="91" customWidth="1"/>
    <col min="12803" max="12803" width="13.5703125" style="91" customWidth="1"/>
    <col min="12804" max="12804" width="8.7109375" style="91" customWidth="1"/>
    <col min="12805" max="12809" width="11.42578125" style="91" customWidth="1"/>
    <col min="12810" max="12810" width="4.5703125" style="91" customWidth="1"/>
    <col min="12811" max="13056" width="11.42578125" style="91"/>
    <col min="13057" max="13057" width="28.7109375" style="91" customWidth="1"/>
    <col min="13058" max="13058" width="13.140625" style="91" customWidth="1"/>
    <col min="13059" max="13059" width="13.5703125" style="91" customWidth="1"/>
    <col min="13060" max="13060" width="8.7109375" style="91" customWidth="1"/>
    <col min="13061" max="13065" width="11.42578125" style="91" customWidth="1"/>
    <col min="13066" max="13066" width="4.5703125" style="91" customWidth="1"/>
    <col min="13067" max="13312" width="11.42578125" style="91"/>
    <col min="13313" max="13313" width="28.7109375" style="91" customWidth="1"/>
    <col min="13314" max="13314" width="13.140625" style="91" customWidth="1"/>
    <col min="13315" max="13315" width="13.5703125" style="91" customWidth="1"/>
    <col min="13316" max="13316" width="8.7109375" style="91" customWidth="1"/>
    <col min="13317" max="13321" width="11.42578125" style="91" customWidth="1"/>
    <col min="13322" max="13322" width="4.5703125" style="91" customWidth="1"/>
    <col min="13323" max="13568" width="11.42578125" style="91"/>
    <col min="13569" max="13569" width="28.7109375" style="91" customWidth="1"/>
    <col min="13570" max="13570" width="13.140625" style="91" customWidth="1"/>
    <col min="13571" max="13571" width="13.5703125" style="91" customWidth="1"/>
    <col min="13572" max="13572" width="8.7109375" style="91" customWidth="1"/>
    <col min="13573" max="13577" width="11.42578125" style="91" customWidth="1"/>
    <col min="13578" max="13578" width="4.5703125" style="91" customWidth="1"/>
    <col min="13579" max="13824" width="11.42578125" style="91"/>
    <col min="13825" max="13825" width="28.7109375" style="91" customWidth="1"/>
    <col min="13826" max="13826" width="13.140625" style="91" customWidth="1"/>
    <col min="13827" max="13827" width="13.5703125" style="91" customWidth="1"/>
    <col min="13828" max="13828" width="8.7109375" style="91" customWidth="1"/>
    <col min="13829" max="13833" width="11.42578125" style="91" customWidth="1"/>
    <col min="13834" max="13834" width="4.5703125" style="91" customWidth="1"/>
    <col min="13835" max="14080" width="11.42578125" style="91"/>
    <col min="14081" max="14081" width="28.7109375" style="91" customWidth="1"/>
    <col min="14082" max="14082" width="13.140625" style="91" customWidth="1"/>
    <col min="14083" max="14083" width="13.5703125" style="91" customWidth="1"/>
    <col min="14084" max="14084" width="8.7109375" style="91" customWidth="1"/>
    <col min="14085" max="14089" width="11.42578125" style="91" customWidth="1"/>
    <col min="14090" max="14090" width="4.5703125" style="91" customWidth="1"/>
    <col min="14091" max="14336" width="11.42578125" style="91"/>
    <col min="14337" max="14337" width="28.7109375" style="91" customWidth="1"/>
    <col min="14338" max="14338" width="13.140625" style="91" customWidth="1"/>
    <col min="14339" max="14339" width="13.5703125" style="91" customWidth="1"/>
    <col min="14340" max="14340" width="8.7109375" style="91" customWidth="1"/>
    <col min="14341" max="14345" width="11.42578125" style="91" customWidth="1"/>
    <col min="14346" max="14346" width="4.5703125" style="91" customWidth="1"/>
    <col min="14347" max="14592" width="11.42578125" style="91"/>
    <col min="14593" max="14593" width="28.7109375" style="91" customWidth="1"/>
    <col min="14594" max="14594" width="13.140625" style="91" customWidth="1"/>
    <col min="14595" max="14595" width="13.5703125" style="91" customWidth="1"/>
    <col min="14596" max="14596" width="8.7109375" style="91" customWidth="1"/>
    <col min="14597" max="14601" width="11.42578125" style="91" customWidth="1"/>
    <col min="14602" max="14602" width="4.5703125" style="91" customWidth="1"/>
    <col min="14603" max="14848" width="11.42578125" style="91"/>
    <col min="14849" max="14849" width="28.7109375" style="91" customWidth="1"/>
    <col min="14850" max="14850" width="13.140625" style="91" customWidth="1"/>
    <col min="14851" max="14851" width="13.5703125" style="91" customWidth="1"/>
    <col min="14852" max="14852" width="8.7109375" style="91" customWidth="1"/>
    <col min="14853" max="14857" width="11.42578125" style="91" customWidth="1"/>
    <col min="14858" max="14858" width="4.5703125" style="91" customWidth="1"/>
    <col min="14859" max="15104" width="11.42578125" style="91"/>
    <col min="15105" max="15105" width="28.7109375" style="91" customWidth="1"/>
    <col min="15106" max="15106" width="13.140625" style="91" customWidth="1"/>
    <col min="15107" max="15107" width="13.5703125" style="91" customWidth="1"/>
    <col min="15108" max="15108" width="8.7109375" style="91" customWidth="1"/>
    <col min="15109" max="15113" width="11.42578125" style="91" customWidth="1"/>
    <col min="15114" max="15114" width="4.5703125" style="91" customWidth="1"/>
    <col min="15115" max="15360" width="11.42578125" style="91"/>
    <col min="15361" max="15361" width="28.7109375" style="91" customWidth="1"/>
    <col min="15362" max="15362" width="13.140625" style="91" customWidth="1"/>
    <col min="15363" max="15363" width="13.5703125" style="91" customWidth="1"/>
    <col min="15364" max="15364" width="8.7109375" style="91" customWidth="1"/>
    <col min="15365" max="15369" width="11.42578125" style="91" customWidth="1"/>
    <col min="15370" max="15370" width="4.5703125" style="91" customWidth="1"/>
    <col min="15371" max="15616" width="11.42578125" style="91"/>
    <col min="15617" max="15617" width="28.7109375" style="91" customWidth="1"/>
    <col min="15618" max="15618" width="13.140625" style="91" customWidth="1"/>
    <col min="15619" max="15619" width="13.5703125" style="91" customWidth="1"/>
    <col min="15620" max="15620" width="8.7109375" style="91" customWidth="1"/>
    <col min="15621" max="15625" width="11.42578125" style="91" customWidth="1"/>
    <col min="15626" max="15626" width="4.5703125" style="91" customWidth="1"/>
    <col min="15627" max="15872" width="11.42578125" style="91"/>
    <col min="15873" max="15873" width="28.7109375" style="91" customWidth="1"/>
    <col min="15874" max="15874" width="13.140625" style="91" customWidth="1"/>
    <col min="15875" max="15875" width="13.5703125" style="91" customWidth="1"/>
    <col min="15876" max="15876" width="8.7109375" style="91" customWidth="1"/>
    <col min="15877" max="15881" width="11.42578125" style="91" customWidth="1"/>
    <col min="15882" max="15882" width="4.5703125" style="91" customWidth="1"/>
    <col min="15883" max="16128" width="11.42578125" style="91"/>
    <col min="16129" max="16129" width="28.7109375" style="91" customWidth="1"/>
    <col min="16130" max="16130" width="13.140625" style="91" customWidth="1"/>
    <col min="16131" max="16131" width="13.5703125" style="91" customWidth="1"/>
    <col min="16132" max="16132" width="8.7109375" style="91" customWidth="1"/>
    <col min="16133" max="16137" width="11.42578125" style="91" customWidth="1"/>
    <col min="16138" max="16138" width="4.5703125" style="91" customWidth="1"/>
    <col min="16139" max="16384" width="11.42578125" style="91"/>
  </cols>
  <sheetData>
    <row r="1" spans="1:11" ht="12.75" customHeight="1" x14ac:dyDescent="0.25">
      <c r="A1" s="88" t="s">
        <v>447</v>
      </c>
      <c r="B1" s="89"/>
      <c r="C1" s="89"/>
      <c r="D1" s="89"/>
      <c r="E1" s="89"/>
      <c r="F1" s="89"/>
      <c r="G1" s="89"/>
      <c r="H1" s="89"/>
      <c r="I1" s="90"/>
      <c r="K1" s="81" t="s">
        <v>6</v>
      </c>
    </row>
    <row r="2" spans="1:11" ht="12.75" customHeight="1" x14ac:dyDescent="0.2">
      <c r="A2" s="229" t="s">
        <v>64</v>
      </c>
      <c r="B2" s="229" t="s">
        <v>65</v>
      </c>
      <c r="C2" s="229"/>
      <c r="D2" s="229" t="s">
        <v>66</v>
      </c>
      <c r="E2" s="229"/>
      <c r="F2" s="229"/>
      <c r="G2" s="231" t="s">
        <v>67</v>
      </c>
      <c r="H2" s="229" t="s">
        <v>68</v>
      </c>
      <c r="I2" s="229" t="s">
        <v>26</v>
      </c>
    </row>
    <row r="3" spans="1:11" ht="22.5" x14ac:dyDescent="0.2">
      <c r="A3" s="230"/>
      <c r="B3" s="170" t="s">
        <v>69</v>
      </c>
      <c r="C3" s="170" t="s">
        <v>70</v>
      </c>
      <c r="D3" s="170" t="s">
        <v>59</v>
      </c>
      <c r="E3" s="170" t="s">
        <v>60</v>
      </c>
      <c r="F3" s="170" t="s">
        <v>71</v>
      </c>
      <c r="G3" s="230"/>
      <c r="H3" s="230"/>
      <c r="I3" s="229"/>
    </row>
    <row r="4" spans="1:11" x14ac:dyDescent="0.2">
      <c r="A4" s="111" t="s">
        <v>328</v>
      </c>
      <c r="B4" s="115">
        <v>246</v>
      </c>
      <c r="C4" s="115">
        <v>196</v>
      </c>
      <c r="D4" s="115">
        <v>1512</v>
      </c>
      <c r="E4" s="115">
        <v>1654</v>
      </c>
      <c r="F4" s="115">
        <f>SUM(D4:E4)</f>
        <v>3166</v>
      </c>
      <c r="G4" s="115">
        <v>2184</v>
      </c>
      <c r="H4" s="115">
        <f>SUM(F4:G4)</f>
        <v>5350</v>
      </c>
      <c r="I4" s="116">
        <f>F4/C4</f>
        <v>16.153061224489797</v>
      </c>
    </row>
    <row r="5" spans="1:11" x14ac:dyDescent="0.2">
      <c r="A5" s="111" t="s">
        <v>329</v>
      </c>
      <c r="B5" s="117">
        <v>47</v>
      </c>
      <c r="C5" s="117">
        <v>7</v>
      </c>
      <c r="D5" s="117">
        <v>0</v>
      </c>
      <c r="E5" s="117">
        <v>102</v>
      </c>
      <c r="F5" s="117">
        <f t="shared" ref="F5:F64" si="0">SUM(D5:E5)</f>
        <v>102</v>
      </c>
      <c r="G5" s="117">
        <v>80</v>
      </c>
      <c r="H5" s="117">
        <f t="shared" ref="H5:H64" si="1">SUM(F5:G5)</f>
        <v>182</v>
      </c>
      <c r="I5" s="118">
        <f t="shared" ref="I5:I65" si="2">F5/C5</f>
        <v>14.571428571428571</v>
      </c>
    </row>
    <row r="6" spans="1:11" x14ac:dyDescent="0.2">
      <c r="A6" s="111" t="s">
        <v>330</v>
      </c>
      <c r="B6" s="115">
        <v>62</v>
      </c>
      <c r="C6" s="115">
        <v>7</v>
      </c>
      <c r="D6" s="115">
        <v>1</v>
      </c>
      <c r="E6" s="115">
        <v>19</v>
      </c>
      <c r="F6" s="115">
        <f t="shared" si="0"/>
        <v>20</v>
      </c>
      <c r="G6" s="115">
        <v>38</v>
      </c>
      <c r="H6" s="115">
        <f t="shared" si="1"/>
        <v>58</v>
      </c>
      <c r="I6" s="116">
        <f t="shared" si="2"/>
        <v>2.8571428571428572</v>
      </c>
    </row>
    <row r="7" spans="1:11" x14ac:dyDescent="0.2">
      <c r="A7" s="111" t="s">
        <v>331</v>
      </c>
      <c r="B7" s="117">
        <v>130</v>
      </c>
      <c r="C7" s="117">
        <v>11</v>
      </c>
      <c r="D7" s="117">
        <v>1</v>
      </c>
      <c r="E7" s="117">
        <v>16</v>
      </c>
      <c r="F7" s="117">
        <f t="shared" si="0"/>
        <v>17</v>
      </c>
      <c r="G7" s="117">
        <v>69</v>
      </c>
      <c r="H7" s="117">
        <f t="shared" si="1"/>
        <v>86</v>
      </c>
      <c r="I7" s="118">
        <f t="shared" si="2"/>
        <v>1.5454545454545454</v>
      </c>
    </row>
    <row r="8" spans="1:11" x14ac:dyDescent="0.2">
      <c r="A8" s="111" t="s">
        <v>332</v>
      </c>
      <c r="B8" s="115">
        <v>53</v>
      </c>
      <c r="C8" s="115">
        <v>3</v>
      </c>
      <c r="D8" s="115">
        <v>1</v>
      </c>
      <c r="E8" s="115">
        <v>11</v>
      </c>
      <c r="F8" s="115">
        <f t="shared" si="0"/>
        <v>12</v>
      </c>
      <c r="G8" s="115">
        <v>48</v>
      </c>
      <c r="H8" s="115">
        <f t="shared" si="1"/>
        <v>60</v>
      </c>
      <c r="I8" s="116">
        <f t="shared" si="2"/>
        <v>4</v>
      </c>
    </row>
    <row r="9" spans="1:11" x14ac:dyDescent="0.2">
      <c r="A9" s="111" t="s">
        <v>333</v>
      </c>
      <c r="B9" s="117">
        <v>249</v>
      </c>
      <c r="C9" s="117">
        <v>28</v>
      </c>
      <c r="D9" s="117">
        <v>2</v>
      </c>
      <c r="E9" s="117">
        <v>93</v>
      </c>
      <c r="F9" s="117">
        <f t="shared" si="0"/>
        <v>95</v>
      </c>
      <c r="G9" s="117">
        <v>391</v>
      </c>
      <c r="H9" s="117">
        <f t="shared" si="1"/>
        <v>486</v>
      </c>
      <c r="I9" s="118">
        <f t="shared" si="2"/>
        <v>3.3928571428571428</v>
      </c>
    </row>
    <row r="10" spans="1:11" x14ac:dyDescent="0.2">
      <c r="A10" s="111" t="s">
        <v>334</v>
      </c>
      <c r="B10" s="115">
        <v>79</v>
      </c>
      <c r="C10" s="115">
        <v>2</v>
      </c>
      <c r="D10" s="115">
        <v>0</v>
      </c>
      <c r="E10" s="115">
        <v>8</v>
      </c>
      <c r="F10" s="115">
        <f t="shared" si="0"/>
        <v>8</v>
      </c>
      <c r="G10" s="115">
        <v>68</v>
      </c>
      <c r="H10" s="115">
        <f t="shared" si="1"/>
        <v>76</v>
      </c>
      <c r="I10" s="116">
        <f t="shared" si="2"/>
        <v>4</v>
      </c>
    </row>
    <row r="11" spans="1:11" x14ac:dyDescent="0.2">
      <c r="A11" s="111" t="s">
        <v>335</v>
      </c>
      <c r="B11" s="117">
        <v>106</v>
      </c>
      <c r="C11" s="117">
        <v>60</v>
      </c>
      <c r="D11" s="117">
        <v>1</v>
      </c>
      <c r="E11" s="117">
        <v>141</v>
      </c>
      <c r="F11" s="117">
        <f t="shared" si="0"/>
        <v>142</v>
      </c>
      <c r="G11" s="117">
        <v>141</v>
      </c>
      <c r="H11" s="117">
        <f t="shared" si="1"/>
        <v>283</v>
      </c>
      <c r="I11" s="118">
        <f t="shared" si="2"/>
        <v>2.3666666666666667</v>
      </c>
    </row>
    <row r="12" spans="1:11" x14ac:dyDescent="0.2">
      <c r="A12" s="111" t="s">
        <v>336</v>
      </c>
      <c r="B12" s="115">
        <v>16</v>
      </c>
      <c r="C12" s="115">
        <v>1</v>
      </c>
      <c r="D12" s="115">
        <v>0</v>
      </c>
      <c r="E12" s="115">
        <v>1</v>
      </c>
      <c r="F12" s="115">
        <f t="shared" si="0"/>
        <v>1</v>
      </c>
      <c r="G12" s="115">
        <v>18</v>
      </c>
      <c r="H12" s="115">
        <f t="shared" si="1"/>
        <v>19</v>
      </c>
      <c r="I12" s="116">
        <f t="shared" si="2"/>
        <v>1</v>
      </c>
    </row>
    <row r="13" spans="1:11" x14ac:dyDescent="0.2">
      <c r="A13" s="111" t="s">
        <v>337</v>
      </c>
      <c r="B13" s="117">
        <v>196</v>
      </c>
      <c r="C13" s="117">
        <v>101</v>
      </c>
      <c r="D13" s="117">
        <v>1</v>
      </c>
      <c r="E13" s="117">
        <v>395</v>
      </c>
      <c r="F13" s="117">
        <f t="shared" si="0"/>
        <v>396</v>
      </c>
      <c r="G13" s="117">
        <v>300</v>
      </c>
      <c r="H13" s="117">
        <f t="shared" si="1"/>
        <v>696</v>
      </c>
      <c r="I13" s="118">
        <f t="shared" si="2"/>
        <v>3.9207920792079207</v>
      </c>
    </row>
    <row r="14" spans="1:11" x14ac:dyDescent="0.2">
      <c r="A14" s="111" t="s">
        <v>338</v>
      </c>
      <c r="B14" s="115">
        <v>30</v>
      </c>
      <c r="C14" s="115">
        <v>1</v>
      </c>
      <c r="D14" s="115">
        <v>0</v>
      </c>
      <c r="E14" s="115">
        <v>1</v>
      </c>
      <c r="F14" s="115">
        <f t="shared" si="0"/>
        <v>1</v>
      </c>
      <c r="G14" s="115">
        <v>26</v>
      </c>
      <c r="H14" s="115">
        <f t="shared" si="1"/>
        <v>27</v>
      </c>
      <c r="I14" s="116">
        <f t="shared" si="2"/>
        <v>1</v>
      </c>
    </row>
    <row r="15" spans="1:11" x14ac:dyDescent="0.2">
      <c r="A15" s="111" t="s">
        <v>339</v>
      </c>
      <c r="B15" s="117">
        <v>232</v>
      </c>
      <c r="C15" s="117">
        <v>170</v>
      </c>
      <c r="D15" s="117">
        <v>8</v>
      </c>
      <c r="E15" s="117">
        <v>1165</v>
      </c>
      <c r="F15" s="117">
        <f t="shared" si="0"/>
        <v>1173</v>
      </c>
      <c r="G15" s="117">
        <v>856</v>
      </c>
      <c r="H15" s="117">
        <f t="shared" si="1"/>
        <v>2029</v>
      </c>
      <c r="I15" s="118">
        <f t="shared" si="2"/>
        <v>6.9</v>
      </c>
    </row>
    <row r="16" spans="1:11" x14ac:dyDescent="0.2">
      <c r="A16" s="111" t="s">
        <v>340</v>
      </c>
      <c r="B16" s="117">
        <v>106</v>
      </c>
      <c r="C16" s="117">
        <v>69</v>
      </c>
      <c r="D16" s="117">
        <v>1</v>
      </c>
      <c r="E16" s="117">
        <v>618</v>
      </c>
      <c r="F16" s="117">
        <f t="shared" si="0"/>
        <v>619</v>
      </c>
      <c r="G16" s="117">
        <v>395</v>
      </c>
      <c r="H16" s="117">
        <f t="shared" si="1"/>
        <v>1014</v>
      </c>
      <c r="I16" s="118">
        <f t="shared" si="2"/>
        <v>8.9710144927536231</v>
      </c>
    </row>
    <row r="17" spans="1:9" x14ac:dyDescent="0.2">
      <c r="A17" s="111" t="s">
        <v>341</v>
      </c>
      <c r="B17" s="115">
        <v>35</v>
      </c>
      <c r="C17" s="115">
        <v>13</v>
      </c>
      <c r="D17" s="115">
        <v>0</v>
      </c>
      <c r="E17" s="115">
        <v>36</v>
      </c>
      <c r="F17" s="115">
        <f t="shared" si="0"/>
        <v>36</v>
      </c>
      <c r="G17" s="115">
        <v>42</v>
      </c>
      <c r="H17" s="115">
        <f t="shared" si="1"/>
        <v>78</v>
      </c>
      <c r="I17" s="116">
        <f t="shared" si="2"/>
        <v>2.7692307692307692</v>
      </c>
    </row>
    <row r="18" spans="1:9" x14ac:dyDescent="0.2">
      <c r="A18" s="111" t="s">
        <v>342</v>
      </c>
      <c r="B18" s="117">
        <v>230</v>
      </c>
      <c r="C18" s="117">
        <v>55</v>
      </c>
      <c r="D18" s="117">
        <v>59</v>
      </c>
      <c r="E18" s="117">
        <v>202</v>
      </c>
      <c r="F18" s="117">
        <f t="shared" si="0"/>
        <v>261</v>
      </c>
      <c r="G18" s="117">
        <v>389</v>
      </c>
      <c r="H18" s="117">
        <f t="shared" si="1"/>
        <v>650</v>
      </c>
      <c r="I18" s="118">
        <f t="shared" si="2"/>
        <v>4.7454545454545451</v>
      </c>
    </row>
    <row r="19" spans="1:9" x14ac:dyDescent="0.2">
      <c r="A19" s="111" t="s">
        <v>343</v>
      </c>
      <c r="B19" s="115">
        <v>171</v>
      </c>
      <c r="C19" s="115">
        <v>143</v>
      </c>
      <c r="D19" s="115">
        <v>2423</v>
      </c>
      <c r="E19" s="115">
        <v>1354</v>
      </c>
      <c r="F19" s="115">
        <f t="shared" si="0"/>
        <v>3777</v>
      </c>
      <c r="G19" s="115">
        <v>2833</v>
      </c>
      <c r="H19" s="115">
        <f t="shared" si="1"/>
        <v>6610</v>
      </c>
      <c r="I19" s="116">
        <f t="shared" si="2"/>
        <v>26.412587412587413</v>
      </c>
    </row>
    <row r="20" spans="1:9" x14ac:dyDescent="0.2">
      <c r="A20" s="111" t="s">
        <v>344</v>
      </c>
      <c r="B20" s="117">
        <v>678</v>
      </c>
      <c r="C20" s="117">
        <v>373</v>
      </c>
      <c r="D20" s="117">
        <v>2095</v>
      </c>
      <c r="E20" s="117">
        <v>1388</v>
      </c>
      <c r="F20" s="117">
        <f t="shared" si="0"/>
        <v>3483</v>
      </c>
      <c r="G20" s="117">
        <v>3092</v>
      </c>
      <c r="H20" s="117">
        <f t="shared" si="1"/>
        <v>6575</v>
      </c>
      <c r="I20" s="118">
        <f t="shared" si="2"/>
        <v>9.3378016085790883</v>
      </c>
    </row>
    <row r="21" spans="1:9" x14ac:dyDescent="0.2">
      <c r="A21" s="111" t="s">
        <v>345</v>
      </c>
      <c r="B21" s="115">
        <v>217</v>
      </c>
      <c r="C21" s="115">
        <v>157</v>
      </c>
      <c r="D21" s="115">
        <v>1691</v>
      </c>
      <c r="E21" s="115">
        <v>783</v>
      </c>
      <c r="F21" s="115">
        <f t="shared" si="0"/>
        <v>2474</v>
      </c>
      <c r="G21" s="115">
        <v>1603</v>
      </c>
      <c r="H21" s="115">
        <f t="shared" si="1"/>
        <v>4077</v>
      </c>
      <c r="I21" s="116">
        <f t="shared" si="2"/>
        <v>15.757961783439491</v>
      </c>
    </row>
    <row r="22" spans="1:9" x14ac:dyDescent="0.2">
      <c r="A22" s="111" t="s">
        <v>346</v>
      </c>
      <c r="B22" s="117">
        <v>86</v>
      </c>
      <c r="C22" s="117">
        <v>52</v>
      </c>
      <c r="D22" s="117">
        <v>2</v>
      </c>
      <c r="E22" s="117">
        <v>415</v>
      </c>
      <c r="F22" s="117">
        <f t="shared" si="0"/>
        <v>417</v>
      </c>
      <c r="G22" s="117">
        <v>289</v>
      </c>
      <c r="H22" s="117">
        <f t="shared" si="1"/>
        <v>706</v>
      </c>
      <c r="I22" s="118">
        <f t="shared" si="2"/>
        <v>8.0192307692307701</v>
      </c>
    </row>
    <row r="23" spans="1:9" x14ac:dyDescent="0.2">
      <c r="A23" s="111" t="s">
        <v>347</v>
      </c>
      <c r="B23" s="115">
        <v>229</v>
      </c>
      <c r="C23" s="115">
        <v>31</v>
      </c>
      <c r="D23" s="115">
        <v>1</v>
      </c>
      <c r="E23" s="115">
        <v>147</v>
      </c>
      <c r="F23" s="115">
        <f t="shared" si="0"/>
        <v>148</v>
      </c>
      <c r="G23" s="115">
        <v>251</v>
      </c>
      <c r="H23" s="115">
        <f t="shared" si="1"/>
        <v>399</v>
      </c>
      <c r="I23" s="116">
        <f t="shared" si="2"/>
        <v>4.774193548387097</v>
      </c>
    </row>
    <row r="24" spans="1:9" x14ac:dyDescent="0.2">
      <c r="A24" s="111" t="s">
        <v>348</v>
      </c>
      <c r="B24" s="117">
        <v>19</v>
      </c>
      <c r="C24" s="117">
        <v>4</v>
      </c>
      <c r="D24" s="117">
        <v>0</v>
      </c>
      <c r="E24" s="117">
        <v>13</v>
      </c>
      <c r="F24" s="117">
        <f t="shared" si="0"/>
        <v>13</v>
      </c>
      <c r="G24" s="117">
        <v>17</v>
      </c>
      <c r="H24" s="117">
        <f t="shared" si="1"/>
        <v>30</v>
      </c>
      <c r="I24" s="118">
        <f t="shared" si="2"/>
        <v>3.25</v>
      </c>
    </row>
    <row r="25" spans="1:9" x14ac:dyDescent="0.2">
      <c r="A25" s="111" t="s">
        <v>349</v>
      </c>
      <c r="B25" s="115">
        <v>14</v>
      </c>
      <c r="C25" s="115">
        <v>6</v>
      </c>
      <c r="D25" s="115">
        <v>1</v>
      </c>
      <c r="E25" s="115">
        <v>22</v>
      </c>
      <c r="F25" s="115">
        <f t="shared" si="0"/>
        <v>23</v>
      </c>
      <c r="G25" s="115">
        <v>31</v>
      </c>
      <c r="H25" s="115">
        <f t="shared" si="1"/>
        <v>54</v>
      </c>
      <c r="I25" s="118">
        <f t="shared" si="2"/>
        <v>3.8333333333333335</v>
      </c>
    </row>
    <row r="26" spans="1:9" x14ac:dyDescent="0.2">
      <c r="A26" s="111" t="s">
        <v>350</v>
      </c>
      <c r="B26" s="117">
        <v>1</v>
      </c>
      <c r="C26" s="117">
        <v>0</v>
      </c>
      <c r="D26" s="117">
        <v>0</v>
      </c>
      <c r="E26" s="117">
        <v>0</v>
      </c>
      <c r="F26" s="117">
        <f t="shared" si="0"/>
        <v>0</v>
      </c>
      <c r="G26" s="117">
        <v>1</v>
      </c>
      <c r="H26" s="117">
        <f t="shared" si="1"/>
        <v>1</v>
      </c>
      <c r="I26" s="118" t="s">
        <v>22</v>
      </c>
    </row>
    <row r="27" spans="1:9" x14ac:dyDescent="0.2">
      <c r="A27" s="111" t="s">
        <v>351</v>
      </c>
      <c r="B27" s="115">
        <v>896</v>
      </c>
      <c r="C27" s="115">
        <v>630</v>
      </c>
      <c r="D27" s="115">
        <v>12149</v>
      </c>
      <c r="E27" s="115">
        <v>2619</v>
      </c>
      <c r="F27" s="115">
        <f t="shared" si="0"/>
        <v>14768</v>
      </c>
      <c r="G27" s="115">
        <v>12639</v>
      </c>
      <c r="H27" s="115">
        <f t="shared" si="1"/>
        <v>27407</v>
      </c>
      <c r="I27" s="116">
        <f t="shared" si="2"/>
        <v>23.44126984126984</v>
      </c>
    </row>
    <row r="28" spans="1:9" x14ac:dyDescent="0.2">
      <c r="A28" s="111" t="s">
        <v>352</v>
      </c>
      <c r="B28" s="117">
        <v>119</v>
      </c>
      <c r="C28" s="117">
        <v>89</v>
      </c>
      <c r="D28" s="117">
        <v>0</v>
      </c>
      <c r="E28" s="117">
        <v>977</v>
      </c>
      <c r="F28" s="117">
        <f t="shared" si="0"/>
        <v>977</v>
      </c>
      <c r="G28" s="117">
        <v>522</v>
      </c>
      <c r="H28" s="117">
        <f t="shared" si="1"/>
        <v>1499</v>
      </c>
      <c r="I28" s="118">
        <f t="shared" si="2"/>
        <v>10.97752808988764</v>
      </c>
    </row>
    <row r="29" spans="1:9" x14ac:dyDescent="0.2">
      <c r="A29" s="111" t="s">
        <v>353</v>
      </c>
      <c r="B29" s="115">
        <v>179</v>
      </c>
      <c r="C29" s="115">
        <v>2</v>
      </c>
      <c r="D29" s="115">
        <v>1</v>
      </c>
      <c r="E29" s="115">
        <v>1</v>
      </c>
      <c r="F29" s="115">
        <f t="shared" si="0"/>
        <v>2</v>
      </c>
      <c r="G29" s="115">
        <v>89</v>
      </c>
      <c r="H29" s="115">
        <f t="shared" si="1"/>
        <v>91</v>
      </c>
      <c r="I29" s="116">
        <f t="shared" si="2"/>
        <v>1</v>
      </c>
    </row>
    <row r="30" spans="1:9" x14ac:dyDescent="0.2">
      <c r="A30" s="111" t="s">
        <v>354</v>
      </c>
      <c r="B30" s="117">
        <v>98</v>
      </c>
      <c r="C30" s="117">
        <v>9</v>
      </c>
      <c r="D30" s="117">
        <v>2</v>
      </c>
      <c r="E30" s="117">
        <v>13</v>
      </c>
      <c r="F30" s="117">
        <f t="shared" si="0"/>
        <v>15</v>
      </c>
      <c r="G30" s="117">
        <v>53</v>
      </c>
      <c r="H30" s="117">
        <f t="shared" si="1"/>
        <v>68</v>
      </c>
      <c r="I30" s="118">
        <f t="shared" si="2"/>
        <v>1.6666666666666667</v>
      </c>
    </row>
    <row r="31" spans="1:9" x14ac:dyDescent="0.2">
      <c r="A31" s="111" t="s">
        <v>355</v>
      </c>
      <c r="B31" s="115">
        <v>212</v>
      </c>
      <c r="C31" s="115">
        <v>17</v>
      </c>
      <c r="D31" s="115">
        <v>6</v>
      </c>
      <c r="E31" s="115">
        <v>33</v>
      </c>
      <c r="F31" s="115">
        <f t="shared" si="0"/>
        <v>39</v>
      </c>
      <c r="G31" s="115">
        <v>113</v>
      </c>
      <c r="H31" s="115">
        <f t="shared" si="1"/>
        <v>152</v>
      </c>
      <c r="I31" s="116">
        <f t="shared" si="2"/>
        <v>2.2941176470588234</v>
      </c>
    </row>
    <row r="32" spans="1:9" x14ac:dyDescent="0.2">
      <c r="A32" s="111" t="s">
        <v>356</v>
      </c>
      <c r="B32" s="117">
        <v>46</v>
      </c>
      <c r="C32" s="117">
        <v>2</v>
      </c>
      <c r="D32" s="117">
        <v>1</v>
      </c>
      <c r="E32" s="117">
        <v>1</v>
      </c>
      <c r="F32" s="117">
        <f t="shared" si="0"/>
        <v>2</v>
      </c>
      <c r="G32" s="117">
        <v>31</v>
      </c>
      <c r="H32" s="117">
        <f t="shared" si="1"/>
        <v>33</v>
      </c>
      <c r="I32" s="118">
        <f t="shared" si="2"/>
        <v>1</v>
      </c>
    </row>
    <row r="33" spans="1:9" x14ac:dyDescent="0.2">
      <c r="A33" s="111" t="s">
        <v>357</v>
      </c>
      <c r="B33" s="115">
        <v>116</v>
      </c>
      <c r="C33" s="115">
        <v>39</v>
      </c>
      <c r="D33" s="115">
        <v>1</v>
      </c>
      <c r="E33" s="115">
        <v>129</v>
      </c>
      <c r="F33" s="115">
        <f t="shared" si="0"/>
        <v>130</v>
      </c>
      <c r="G33" s="115">
        <v>134</v>
      </c>
      <c r="H33" s="115">
        <f t="shared" si="1"/>
        <v>264</v>
      </c>
      <c r="I33" s="116">
        <f t="shared" si="2"/>
        <v>3.3333333333333335</v>
      </c>
    </row>
    <row r="34" spans="1:9" x14ac:dyDescent="0.2">
      <c r="A34" s="111" t="s">
        <v>358</v>
      </c>
      <c r="B34" s="117">
        <v>1</v>
      </c>
      <c r="C34" s="117">
        <v>1</v>
      </c>
      <c r="D34" s="117">
        <v>1</v>
      </c>
      <c r="E34" s="117">
        <v>3</v>
      </c>
      <c r="F34" s="117">
        <f t="shared" si="0"/>
        <v>4</v>
      </c>
      <c r="G34" s="117">
        <v>1</v>
      </c>
      <c r="H34" s="117">
        <f t="shared" si="1"/>
        <v>5</v>
      </c>
      <c r="I34" s="116">
        <f t="shared" si="2"/>
        <v>4</v>
      </c>
    </row>
    <row r="35" spans="1:9" x14ac:dyDescent="0.2">
      <c r="A35" s="111" t="s">
        <v>359</v>
      </c>
      <c r="B35" s="115">
        <v>254</v>
      </c>
      <c r="C35" s="115">
        <v>87</v>
      </c>
      <c r="D35" s="115">
        <v>4</v>
      </c>
      <c r="E35" s="115">
        <v>228</v>
      </c>
      <c r="F35" s="115">
        <f t="shared" si="0"/>
        <v>232</v>
      </c>
      <c r="G35" s="115">
        <v>281</v>
      </c>
      <c r="H35" s="115">
        <f t="shared" si="1"/>
        <v>513</v>
      </c>
      <c r="I35" s="116">
        <f t="shared" si="2"/>
        <v>2.6666666666666665</v>
      </c>
    </row>
    <row r="36" spans="1:9" x14ac:dyDescent="0.2">
      <c r="A36" s="111" t="s">
        <v>360</v>
      </c>
      <c r="B36" s="117">
        <v>310</v>
      </c>
      <c r="C36" s="117">
        <v>22</v>
      </c>
      <c r="D36" s="117">
        <v>0</v>
      </c>
      <c r="E36" s="117">
        <v>47</v>
      </c>
      <c r="F36" s="117">
        <f t="shared" si="0"/>
        <v>47</v>
      </c>
      <c r="G36" s="117">
        <v>210</v>
      </c>
      <c r="H36" s="117">
        <f t="shared" si="1"/>
        <v>257</v>
      </c>
      <c r="I36" s="118">
        <f t="shared" si="2"/>
        <v>2.1363636363636362</v>
      </c>
    </row>
    <row r="37" spans="1:9" x14ac:dyDescent="0.2">
      <c r="A37" s="111" t="s">
        <v>361</v>
      </c>
      <c r="B37" s="115">
        <v>89</v>
      </c>
      <c r="C37" s="115">
        <v>19</v>
      </c>
      <c r="D37" s="115">
        <v>2</v>
      </c>
      <c r="E37" s="115">
        <v>69</v>
      </c>
      <c r="F37" s="115">
        <f t="shared" si="0"/>
        <v>71</v>
      </c>
      <c r="G37" s="115">
        <v>75</v>
      </c>
      <c r="H37" s="115">
        <f t="shared" si="1"/>
        <v>146</v>
      </c>
      <c r="I37" s="116">
        <f t="shared" si="2"/>
        <v>3.736842105263158</v>
      </c>
    </row>
    <row r="38" spans="1:9" x14ac:dyDescent="0.2">
      <c r="A38" s="111" t="s">
        <v>362</v>
      </c>
      <c r="B38" s="117">
        <v>111</v>
      </c>
      <c r="C38" s="117">
        <v>11</v>
      </c>
      <c r="D38" s="117">
        <v>1</v>
      </c>
      <c r="E38" s="117">
        <v>12</v>
      </c>
      <c r="F38" s="117">
        <f t="shared" si="0"/>
        <v>13</v>
      </c>
      <c r="G38" s="117">
        <v>67</v>
      </c>
      <c r="H38" s="117">
        <f t="shared" si="1"/>
        <v>80</v>
      </c>
      <c r="I38" s="118">
        <f t="shared" si="2"/>
        <v>1.1818181818181819</v>
      </c>
    </row>
    <row r="39" spans="1:9" x14ac:dyDescent="0.2">
      <c r="A39" s="111" t="s">
        <v>363</v>
      </c>
      <c r="B39" s="115">
        <v>106</v>
      </c>
      <c r="C39" s="115">
        <v>52</v>
      </c>
      <c r="D39" s="115">
        <v>0</v>
      </c>
      <c r="E39" s="115">
        <v>328</v>
      </c>
      <c r="F39" s="115">
        <f t="shared" si="0"/>
        <v>328</v>
      </c>
      <c r="G39" s="115">
        <v>246</v>
      </c>
      <c r="H39" s="115">
        <f t="shared" si="1"/>
        <v>574</v>
      </c>
      <c r="I39" s="116">
        <f t="shared" si="2"/>
        <v>6.3076923076923075</v>
      </c>
    </row>
    <row r="40" spans="1:9" x14ac:dyDescent="0.2">
      <c r="A40" s="111" t="s">
        <v>364</v>
      </c>
      <c r="B40" s="117">
        <v>79</v>
      </c>
      <c r="C40" s="117">
        <v>22</v>
      </c>
      <c r="D40" s="117">
        <v>2</v>
      </c>
      <c r="E40" s="117">
        <v>60</v>
      </c>
      <c r="F40" s="117">
        <f t="shared" si="0"/>
        <v>62</v>
      </c>
      <c r="G40" s="117">
        <v>67</v>
      </c>
      <c r="H40" s="117">
        <f t="shared" si="1"/>
        <v>129</v>
      </c>
      <c r="I40" s="118">
        <f t="shared" si="2"/>
        <v>2.8181818181818183</v>
      </c>
    </row>
    <row r="41" spans="1:9" ht="14.25" customHeight="1" x14ac:dyDescent="0.2">
      <c r="A41" s="111" t="s">
        <v>365</v>
      </c>
      <c r="B41" s="115">
        <v>67</v>
      </c>
      <c r="C41" s="115">
        <v>2</v>
      </c>
      <c r="D41" s="115">
        <v>0</v>
      </c>
      <c r="E41" s="115">
        <v>2</v>
      </c>
      <c r="F41" s="115">
        <f t="shared" si="0"/>
        <v>2</v>
      </c>
      <c r="G41" s="115">
        <v>28</v>
      </c>
      <c r="H41" s="115">
        <f t="shared" si="1"/>
        <v>30</v>
      </c>
      <c r="I41" s="116">
        <f t="shared" si="2"/>
        <v>1</v>
      </c>
    </row>
    <row r="42" spans="1:9" x14ac:dyDescent="0.2">
      <c r="A42" s="111" t="s">
        <v>366</v>
      </c>
      <c r="B42" s="117">
        <v>149</v>
      </c>
      <c r="C42" s="117">
        <v>54</v>
      </c>
      <c r="D42" s="117">
        <v>3</v>
      </c>
      <c r="E42" s="117">
        <v>195</v>
      </c>
      <c r="F42" s="117">
        <f t="shared" si="0"/>
        <v>198</v>
      </c>
      <c r="G42" s="117">
        <v>191</v>
      </c>
      <c r="H42" s="117">
        <f t="shared" si="1"/>
        <v>389</v>
      </c>
      <c r="I42" s="118">
        <f t="shared" si="2"/>
        <v>3.6666666666666665</v>
      </c>
    </row>
    <row r="43" spans="1:9" x14ac:dyDescent="0.2">
      <c r="A43" s="111" t="s">
        <v>367</v>
      </c>
      <c r="B43" s="115">
        <v>246</v>
      </c>
      <c r="C43" s="115">
        <v>31</v>
      </c>
      <c r="D43" s="115">
        <v>2</v>
      </c>
      <c r="E43" s="115">
        <v>77</v>
      </c>
      <c r="F43" s="115">
        <f t="shared" si="0"/>
        <v>79</v>
      </c>
      <c r="G43" s="115">
        <v>161</v>
      </c>
      <c r="H43" s="115">
        <f t="shared" si="1"/>
        <v>240</v>
      </c>
      <c r="I43" s="116">
        <f t="shared" si="2"/>
        <v>2.5483870967741935</v>
      </c>
    </row>
    <row r="44" spans="1:9" x14ac:dyDescent="0.2">
      <c r="A44" s="111" t="s">
        <v>368</v>
      </c>
      <c r="B44" s="117">
        <v>9</v>
      </c>
      <c r="C44" s="117">
        <v>2</v>
      </c>
      <c r="D44" s="117">
        <v>0</v>
      </c>
      <c r="E44" s="117">
        <v>13</v>
      </c>
      <c r="F44" s="117">
        <f t="shared" si="0"/>
        <v>13</v>
      </c>
      <c r="G44" s="117">
        <v>12</v>
      </c>
      <c r="H44" s="117">
        <f t="shared" si="1"/>
        <v>25</v>
      </c>
      <c r="I44" s="118">
        <f t="shared" si="2"/>
        <v>6.5</v>
      </c>
    </row>
    <row r="45" spans="1:9" x14ac:dyDescent="0.2">
      <c r="A45" s="111" t="s">
        <v>327</v>
      </c>
      <c r="B45" s="115">
        <v>344</v>
      </c>
      <c r="C45" s="115">
        <v>35</v>
      </c>
      <c r="D45" s="115">
        <v>3</v>
      </c>
      <c r="E45" s="115">
        <v>71</v>
      </c>
      <c r="F45" s="115">
        <f t="shared" si="0"/>
        <v>74</v>
      </c>
      <c r="G45" s="115">
        <v>417</v>
      </c>
      <c r="H45" s="115">
        <f t="shared" si="1"/>
        <v>491</v>
      </c>
      <c r="I45" s="116">
        <f t="shared" si="2"/>
        <v>2.1142857142857143</v>
      </c>
    </row>
    <row r="46" spans="1:9" x14ac:dyDescent="0.2">
      <c r="A46" s="111" t="s">
        <v>369</v>
      </c>
      <c r="B46" s="117">
        <v>175</v>
      </c>
      <c r="C46" s="117">
        <v>8</v>
      </c>
      <c r="D46" s="117">
        <v>2</v>
      </c>
      <c r="E46" s="117">
        <v>14</v>
      </c>
      <c r="F46" s="117">
        <f t="shared" si="0"/>
        <v>16</v>
      </c>
      <c r="G46" s="117">
        <v>128</v>
      </c>
      <c r="H46" s="117">
        <f t="shared" si="1"/>
        <v>144</v>
      </c>
      <c r="I46" s="118">
        <f t="shared" si="2"/>
        <v>2</v>
      </c>
    </row>
    <row r="47" spans="1:9" x14ac:dyDescent="0.2">
      <c r="A47" s="111" t="s">
        <v>370</v>
      </c>
      <c r="B47" s="115">
        <v>124</v>
      </c>
      <c r="C47" s="115">
        <v>21</v>
      </c>
      <c r="D47" s="115">
        <v>1</v>
      </c>
      <c r="E47" s="115">
        <v>94</v>
      </c>
      <c r="F47" s="115">
        <f t="shared" si="0"/>
        <v>95</v>
      </c>
      <c r="G47" s="115">
        <v>487</v>
      </c>
      <c r="H47" s="115">
        <f t="shared" si="1"/>
        <v>582</v>
      </c>
      <c r="I47" s="116">
        <f t="shared" si="2"/>
        <v>4.5238095238095237</v>
      </c>
    </row>
    <row r="48" spans="1:9" x14ac:dyDescent="0.2">
      <c r="A48" s="111" t="s">
        <v>371</v>
      </c>
      <c r="B48" s="117">
        <v>189</v>
      </c>
      <c r="C48" s="117">
        <v>14</v>
      </c>
      <c r="D48" s="117">
        <v>1</v>
      </c>
      <c r="E48" s="117">
        <v>49</v>
      </c>
      <c r="F48" s="117">
        <f t="shared" si="0"/>
        <v>50</v>
      </c>
      <c r="G48" s="117">
        <v>142</v>
      </c>
      <c r="H48" s="117">
        <f t="shared" si="1"/>
        <v>192</v>
      </c>
      <c r="I48" s="118">
        <f t="shared" si="2"/>
        <v>3.5714285714285716</v>
      </c>
    </row>
    <row r="49" spans="1:9" x14ac:dyDescent="0.2">
      <c r="A49" s="111" t="s">
        <v>372</v>
      </c>
      <c r="B49" s="115">
        <v>90</v>
      </c>
      <c r="C49" s="115">
        <v>3</v>
      </c>
      <c r="D49" s="115">
        <v>4</v>
      </c>
      <c r="E49" s="115">
        <v>2</v>
      </c>
      <c r="F49" s="115">
        <f t="shared" si="0"/>
        <v>6</v>
      </c>
      <c r="G49" s="115">
        <v>318</v>
      </c>
      <c r="H49" s="115">
        <f t="shared" si="1"/>
        <v>324</v>
      </c>
      <c r="I49" s="116">
        <f t="shared" si="2"/>
        <v>2</v>
      </c>
    </row>
    <row r="50" spans="1:9" x14ac:dyDescent="0.2">
      <c r="A50" s="111" t="s">
        <v>373</v>
      </c>
      <c r="B50" s="117">
        <v>402</v>
      </c>
      <c r="C50" s="117">
        <v>330</v>
      </c>
      <c r="D50" s="117">
        <v>7239</v>
      </c>
      <c r="E50" s="117">
        <v>1567</v>
      </c>
      <c r="F50" s="117">
        <f t="shared" si="0"/>
        <v>8806</v>
      </c>
      <c r="G50" s="117">
        <v>6221</v>
      </c>
      <c r="H50" s="117">
        <f t="shared" si="1"/>
        <v>15027</v>
      </c>
      <c r="I50" s="118">
        <f t="shared" si="2"/>
        <v>26.684848484848484</v>
      </c>
    </row>
    <row r="51" spans="1:9" x14ac:dyDescent="0.2">
      <c r="A51" s="111" t="s">
        <v>374</v>
      </c>
      <c r="B51" s="115">
        <v>74</v>
      </c>
      <c r="C51" s="115">
        <v>10</v>
      </c>
      <c r="D51" s="115">
        <v>1</v>
      </c>
      <c r="E51" s="115">
        <v>81</v>
      </c>
      <c r="F51" s="115">
        <f t="shared" si="0"/>
        <v>82</v>
      </c>
      <c r="G51" s="115">
        <v>58</v>
      </c>
      <c r="H51" s="115">
        <f t="shared" si="1"/>
        <v>140</v>
      </c>
      <c r="I51" s="116">
        <f t="shared" si="2"/>
        <v>8.1999999999999993</v>
      </c>
    </row>
    <row r="52" spans="1:9" x14ac:dyDescent="0.2">
      <c r="A52" s="111" t="s">
        <v>375</v>
      </c>
      <c r="B52" s="117">
        <v>75</v>
      </c>
      <c r="C52" s="117">
        <v>3</v>
      </c>
      <c r="D52" s="117">
        <v>0</v>
      </c>
      <c r="E52" s="117">
        <v>4</v>
      </c>
      <c r="F52" s="117">
        <f t="shared" si="0"/>
        <v>4</v>
      </c>
      <c r="G52" s="117">
        <v>45</v>
      </c>
      <c r="H52" s="117">
        <f t="shared" si="1"/>
        <v>49</v>
      </c>
      <c r="I52" s="118">
        <f t="shared" si="2"/>
        <v>1.3333333333333333</v>
      </c>
    </row>
    <row r="53" spans="1:9" ht="15" customHeight="1" x14ac:dyDescent="0.2">
      <c r="A53" s="111" t="s">
        <v>376</v>
      </c>
      <c r="B53" s="115">
        <v>216</v>
      </c>
      <c r="C53" s="115">
        <v>21</v>
      </c>
      <c r="D53" s="115">
        <v>0</v>
      </c>
      <c r="E53" s="115">
        <v>33</v>
      </c>
      <c r="F53" s="115">
        <f t="shared" si="0"/>
        <v>33</v>
      </c>
      <c r="G53" s="115">
        <v>180</v>
      </c>
      <c r="H53" s="115">
        <f t="shared" si="1"/>
        <v>213</v>
      </c>
      <c r="I53" s="116">
        <f t="shared" si="2"/>
        <v>1.5714285714285714</v>
      </c>
    </row>
    <row r="54" spans="1:9" ht="18" customHeight="1" x14ac:dyDescent="0.2">
      <c r="A54" s="111" t="s">
        <v>377</v>
      </c>
      <c r="B54" s="117">
        <v>87</v>
      </c>
      <c r="C54" s="117">
        <v>5</v>
      </c>
      <c r="D54" s="117">
        <v>1</v>
      </c>
      <c r="E54" s="117">
        <v>11</v>
      </c>
      <c r="F54" s="117">
        <f t="shared" si="0"/>
        <v>12</v>
      </c>
      <c r="G54" s="117">
        <v>50</v>
      </c>
      <c r="H54" s="117">
        <f t="shared" si="1"/>
        <v>62</v>
      </c>
      <c r="I54" s="118">
        <f t="shared" si="2"/>
        <v>2.4</v>
      </c>
    </row>
    <row r="55" spans="1:9" x14ac:dyDescent="0.2">
      <c r="A55" s="111" t="s">
        <v>378</v>
      </c>
      <c r="B55" s="115">
        <v>507</v>
      </c>
      <c r="C55" s="115">
        <v>372</v>
      </c>
      <c r="D55" s="115">
        <v>6167</v>
      </c>
      <c r="E55" s="115">
        <v>1144</v>
      </c>
      <c r="F55" s="115">
        <f t="shared" si="0"/>
        <v>7311</v>
      </c>
      <c r="G55" s="115">
        <v>5990</v>
      </c>
      <c r="H55" s="115">
        <f t="shared" si="1"/>
        <v>13301</v>
      </c>
      <c r="I55" s="116">
        <f t="shared" si="2"/>
        <v>19.653225806451612</v>
      </c>
    </row>
    <row r="56" spans="1:9" x14ac:dyDescent="0.2">
      <c r="A56" s="111" t="s">
        <v>379</v>
      </c>
      <c r="B56" s="117">
        <v>28</v>
      </c>
      <c r="C56" s="117">
        <v>4</v>
      </c>
      <c r="D56" s="117">
        <v>1</v>
      </c>
      <c r="E56" s="117">
        <v>31</v>
      </c>
      <c r="F56" s="117">
        <f t="shared" si="0"/>
        <v>32</v>
      </c>
      <c r="G56" s="117">
        <v>34</v>
      </c>
      <c r="H56" s="117">
        <f t="shared" si="1"/>
        <v>66</v>
      </c>
      <c r="I56" s="118">
        <f t="shared" si="2"/>
        <v>8</v>
      </c>
    </row>
    <row r="57" spans="1:9" x14ac:dyDescent="0.2">
      <c r="A57" s="111" t="s">
        <v>380</v>
      </c>
      <c r="B57" s="115">
        <v>264</v>
      </c>
      <c r="C57" s="115">
        <v>43</v>
      </c>
      <c r="D57" s="115">
        <v>4</v>
      </c>
      <c r="E57" s="115">
        <v>268</v>
      </c>
      <c r="F57" s="115">
        <f t="shared" si="0"/>
        <v>272</v>
      </c>
      <c r="G57" s="115">
        <v>373</v>
      </c>
      <c r="H57" s="115">
        <f t="shared" si="1"/>
        <v>645</v>
      </c>
      <c r="I57" s="116">
        <f t="shared" si="2"/>
        <v>6.3255813953488369</v>
      </c>
    </row>
    <row r="58" spans="1:9" x14ac:dyDescent="0.2">
      <c r="A58" s="111" t="s">
        <v>381</v>
      </c>
      <c r="B58" s="117">
        <v>214</v>
      </c>
      <c r="C58" s="117">
        <v>18</v>
      </c>
      <c r="D58" s="117">
        <v>3</v>
      </c>
      <c r="E58" s="117">
        <v>38</v>
      </c>
      <c r="F58" s="117">
        <f t="shared" si="0"/>
        <v>41</v>
      </c>
      <c r="G58" s="117">
        <v>334</v>
      </c>
      <c r="H58" s="117">
        <f t="shared" si="1"/>
        <v>375</v>
      </c>
      <c r="I58" s="118">
        <f t="shared" si="2"/>
        <v>2.2777777777777777</v>
      </c>
    </row>
    <row r="59" spans="1:9" x14ac:dyDescent="0.2">
      <c r="A59" s="111" t="s">
        <v>382</v>
      </c>
      <c r="B59" s="115">
        <v>141</v>
      </c>
      <c r="C59" s="115">
        <v>17</v>
      </c>
      <c r="D59" s="115">
        <v>44</v>
      </c>
      <c r="E59" s="115">
        <v>34</v>
      </c>
      <c r="F59" s="115">
        <f t="shared" si="0"/>
        <v>78</v>
      </c>
      <c r="G59" s="115">
        <v>141</v>
      </c>
      <c r="H59" s="115">
        <f t="shared" si="1"/>
        <v>219</v>
      </c>
      <c r="I59" s="116">
        <f t="shared" si="2"/>
        <v>4.5882352941176467</v>
      </c>
    </row>
    <row r="60" spans="1:9" x14ac:dyDescent="0.2">
      <c r="A60" s="111" t="s">
        <v>383</v>
      </c>
      <c r="B60" s="117">
        <v>279</v>
      </c>
      <c r="C60" s="117">
        <v>25</v>
      </c>
      <c r="D60" s="117">
        <v>8</v>
      </c>
      <c r="E60" s="117">
        <v>56</v>
      </c>
      <c r="F60" s="117">
        <f t="shared" si="0"/>
        <v>64</v>
      </c>
      <c r="G60" s="117">
        <v>198</v>
      </c>
      <c r="H60" s="117">
        <f t="shared" si="1"/>
        <v>262</v>
      </c>
      <c r="I60" s="118">
        <f t="shared" si="2"/>
        <v>2.56</v>
      </c>
    </row>
    <row r="61" spans="1:9" x14ac:dyDescent="0.2">
      <c r="A61" s="111" t="s">
        <v>384</v>
      </c>
      <c r="B61" s="115">
        <v>394</v>
      </c>
      <c r="C61" s="115">
        <v>287</v>
      </c>
      <c r="D61" s="115">
        <v>2279</v>
      </c>
      <c r="E61" s="115">
        <v>1329</v>
      </c>
      <c r="F61" s="115">
        <f t="shared" si="0"/>
        <v>3608</v>
      </c>
      <c r="G61" s="115">
        <v>2732</v>
      </c>
      <c r="H61" s="115">
        <f t="shared" si="1"/>
        <v>6340</v>
      </c>
      <c r="I61" s="116">
        <f t="shared" si="2"/>
        <v>12.571428571428571</v>
      </c>
    </row>
    <row r="62" spans="1:9" x14ac:dyDescent="0.2">
      <c r="A62" s="111" t="s">
        <v>385</v>
      </c>
      <c r="B62" s="117">
        <v>117</v>
      </c>
      <c r="C62" s="117">
        <v>11</v>
      </c>
      <c r="D62" s="117">
        <v>1</v>
      </c>
      <c r="E62" s="117">
        <v>18</v>
      </c>
      <c r="F62" s="117">
        <f t="shared" si="0"/>
        <v>19</v>
      </c>
      <c r="G62" s="117">
        <v>56</v>
      </c>
      <c r="H62" s="117">
        <f t="shared" si="1"/>
        <v>75</v>
      </c>
      <c r="I62" s="118">
        <f t="shared" si="2"/>
        <v>1.7272727272727273</v>
      </c>
    </row>
    <row r="63" spans="1:9" x14ac:dyDescent="0.2">
      <c r="A63" s="111" t="s">
        <v>386</v>
      </c>
      <c r="B63" s="115">
        <v>124</v>
      </c>
      <c r="C63" s="115">
        <v>6</v>
      </c>
      <c r="D63" s="115">
        <v>1</v>
      </c>
      <c r="E63" s="115">
        <v>14</v>
      </c>
      <c r="F63" s="115">
        <f t="shared" si="0"/>
        <v>15</v>
      </c>
      <c r="G63" s="115">
        <v>63</v>
      </c>
      <c r="H63" s="115">
        <f t="shared" si="1"/>
        <v>78</v>
      </c>
      <c r="I63" s="116">
        <f t="shared" si="2"/>
        <v>2.5</v>
      </c>
    </row>
    <row r="64" spans="1:9" x14ac:dyDescent="0.2">
      <c r="A64" s="111" t="s">
        <v>387</v>
      </c>
      <c r="B64" s="117">
        <v>177</v>
      </c>
      <c r="C64" s="117">
        <v>6</v>
      </c>
      <c r="D64" s="117">
        <v>0</v>
      </c>
      <c r="E64" s="117">
        <v>9</v>
      </c>
      <c r="F64" s="117">
        <f t="shared" si="0"/>
        <v>9</v>
      </c>
      <c r="G64" s="117">
        <v>149</v>
      </c>
      <c r="H64" s="117">
        <f t="shared" si="1"/>
        <v>158</v>
      </c>
      <c r="I64" s="118">
        <f t="shared" si="2"/>
        <v>1.5</v>
      </c>
    </row>
    <row r="65" spans="1:9" ht="16.5" customHeight="1" x14ac:dyDescent="0.2">
      <c r="A65" s="171" t="s">
        <v>327</v>
      </c>
      <c r="B65" s="174">
        <f>SUM(B4:B64)</f>
        <v>10340</v>
      </c>
      <c r="C65" s="174">
        <f t="shared" ref="C65:H65" si="3">SUM(C4:C64)</f>
        <v>3820</v>
      </c>
      <c r="D65" s="174">
        <f t="shared" si="3"/>
        <v>35735</v>
      </c>
      <c r="E65" s="174">
        <f t="shared" si="3"/>
        <v>18258</v>
      </c>
      <c r="F65" s="174">
        <f t="shared" si="3"/>
        <v>53993</v>
      </c>
      <c r="G65" s="174">
        <f t="shared" si="3"/>
        <v>46198</v>
      </c>
      <c r="H65" s="174">
        <f t="shared" si="3"/>
        <v>100191</v>
      </c>
      <c r="I65" s="175">
        <f t="shared" si="2"/>
        <v>14.134293193717278</v>
      </c>
    </row>
    <row r="66" spans="1:9" x14ac:dyDescent="0.2">
      <c r="A66" s="89" t="s">
        <v>326</v>
      </c>
      <c r="B66" s="89"/>
      <c r="C66" s="89"/>
      <c r="D66" s="89"/>
      <c r="E66" s="89"/>
      <c r="F66" s="89"/>
      <c r="G66" s="89"/>
      <c r="H66" s="89"/>
      <c r="I66" s="89"/>
    </row>
    <row r="67" spans="1:9" x14ac:dyDescent="0.2">
      <c r="A67" s="89"/>
      <c r="B67" s="89"/>
      <c r="C67" s="89"/>
      <c r="D67" s="89"/>
      <c r="E67" s="89"/>
      <c r="F67" s="89"/>
      <c r="G67" s="89"/>
      <c r="H67" s="89"/>
      <c r="I67" s="89"/>
    </row>
  </sheetData>
  <mergeCells count="6">
    <mergeCell ref="I2:I3"/>
    <mergeCell ref="A2:A3"/>
    <mergeCell ref="B2:C2"/>
    <mergeCell ref="D2:F2"/>
    <mergeCell ref="G2:G3"/>
    <mergeCell ref="H2:H3"/>
  </mergeCells>
  <conditionalFormatting sqref="A4:I64">
    <cfRule type="expression" dxfId="0" priority="1" stopIfTrue="1">
      <formula>IF(MOD(ROW(),2),TRUE,FALSE)</formula>
    </cfRule>
  </conditionalFormatting>
  <hyperlinks>
    <hyperlink ref="K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showGridLines="0" zoomScale="130" zoomScaleNormal="130" workbookViewId="0">
      <selection activeCell="I14" sqref="I14:I15"/>
    </sheetView>
  </sheetViews>
  <sheetFormatPr defaultColWidth="11.42578125" defaultRowHeight="12.75" x14ac:dyDescent="0.2"/>
  <cols>
    <col min="1" max="1" width="18.5703125" style="137" customWidth="1"/>
    <col min="2" max="7" width="9" style="2" bestFit="1" customWidth="1"/>
    <col min="8" max="8" width="8.85546875" style="2" bestFit="1" customWidth="1"/>
    <col min="9" max="9" width="10.28515625" style="2" bestFit="1" customWidth="1"/>
    <col min="10" max="237" width="11.42578125" style="2"/>
    <col min="238" max="238" width="22.140625" style="2" customWidth="1"/>
    <col min="239" max="244" width="9" style="2" bestFit="1" customWidth="1"/>
    <col min="245" max="245" width="8.85546875" style="2" bestFit="1" customWidth="1"/>
    <col min="246" max="246" width="10.28515625" style="2" bestFit="1" customWidth="1"/>
    <col min="247" max="493" width="11.42578125" style="2"/>
    <col min="494" max="494" width="22.140625" style="2" customWidth="1"/>
    <col min="495" max="500" width="9" style="2" bestFit="1" customWidth="1"/>
    <col min="501" max="501" width="8.85546875" style="2" bestFit="1" customWidth="1"/>
    <col min="502" max="502" width="10.28515625" style="2" bestFit="1" customWidth="1"/>
    <col min="503" max="749" width="11.42578125" style="2"/>
    <col min="750" max="750" width="22.140625" style="2" customWidth="1"/>
    <col min="751" max="756" width="9" style="2" bestFit="1" customWidth="1"/>
    <col min="757" max="757" width="8.85546875" style="2" bestFit="1" customWidth="1"/>
    <col min="758" max="758" width="10.28515625" style="2" bestFit="1" customWidth="1"/>
    <col min="759" max="1005" width="11.42578125" style="2"/>
    <col min="1006" max="1006" width="22.140625" style="2" customWidth="1"/>
    <col min="1007" max="1012" width="9" style="2" bestFit="1" customWidth="1"/>
    <col min="1013" max="1013" width="8.85546875" style="2" bestFit="1" customWidth="1"/>
    <col min="1014" max="1014" width="10.28515625" style="2" bestFit="1" customWidth="1"/>
    <col min="1015" max="1261" width="11.42578125" style="2"/>
    <col min="1262" max="1262" width="22.140625" style="2" customWidth="1"/>
    <col min="1263" max="1268" width="9" style="2" bestFit="1" customWidth="1"/>
    <col min="1269" max="1269" width="8.85546875" style="2" bestFit="1" customWidth="1"/>
    <col min="1270" max="1270" width="10.28515625" style="2" bestFit="1" customWidth="1"/>
    <col min="1271" max="1517" width="11.42578125" style="2"/>
    <col min="1518" max="1518" width="22.140625" style="2" customWidth="1"/>
    <col min="1519" max="1524" width="9" style="2" bestFit="1" customWidth="1"/>
    <col min="1525" max="1525" width="8.85546875" style="2" bestFit="1" customWidth="1"/>
    <col min="1526" max="1526" width="10.28515625" style="2" bestFit="1" customWidth="1"/>
    <col min="1527" max="1773" width="11.42578125" style="2"/>
    <col min="1774" max="1774" width="22.140625" style="2" customWidth="1"/>
    <col min="1775" max="1780" width="9" style="2" bestFit="1" customWidth="1"/>
    <col min="1781" max="1781" width="8.85546875" style="2" bestFit="1" customWidth="1"/>
    <col min="1782" max="1782" width="10.28515625" style="2" bestFit="1" customWidth="1"/>
    <col min="1783" max="2029" width="11.42578125" style="2"/>
    <col min="2030" max="2030" width="22.140625" style="2" customWidth="1"/>
    <col min="2031" max="2036" width="9" style="2" bestFit="1" customWidth="1"/>
    <col min="2037" max="2037" width="8.85546875" style="2" bestFit="1" customWidth="1"/>
    <col min="2038" max="2038" width="10.28515625" style="2" bestFit="1" customWidth="1"/>
    <col min="2039" max="2285" width="11.42578125" style="2"/>
    <col min="2286" max="2286" width="22.140625" style="2" customWidth="1"/>
    <col min="2287" max="2292" width="9" style="2" bestFit="1" customWidth="1"/>
    <col min="2293" max="2293" width="8.85546875" style="2" bestFit="1" customWidth="1"/>
    <col min="2294" max="2294" width="10.28515625" style="2" bestFit="1" customWidth="1"/>
    <col min="2295" max="2541" width="11.42578125" style="2"/>
    <col min="2542" max="2542" width="22.140625" style="2" customWidth="1"/>
    <col min="2543" max="2548" width="9" style="2" bestFit="1" customWidth="1"/>
    <col min="2549" max="2549" width="8.85546875" style="2" bestFit="1" customWidth="1"/>
    <col min="2550" max="2550" width="10.28515625" style="2" bestFit="1" customWidth="1"/>
    <col min="2551" max="2797" width="11.42578125" style="2"/>
    <col min="2798" max="2798" width="22.140625" style="2" customWidth="1"/>
    <col min="2799" max="2804" width="9" style="2" bestFit="1" customWidth="1"/>
    <col min="2805" max="2805" width="8.85546875" style="2" bestFit="1" customWidth="1"/>
    <col min="2806" max="2806" width="10.28515625" style="2" bestFit="1" customWidth="1"/>
    <col min="2807" max="3053" width="11.42578125" style="2"/>
    <col min="3054" max="3054" width="22.140625" style="2" customWidth="1"/>
    <col min="3055" max="3060" width="9" style="2" bestFit="1" customWidth="1"/>
    <col min="3061" max="3061" width="8.85546875" style="2" bestFit="1" customWidth="1"/>
    <col min="3062" max="3062" width="10.28515625" style="2" bestFit="1" customWidth="1"/>
    <col min="3063" max="3309" width="11.42578125" style="2"/>
    <col min="3310" max="3310" width="22.140625" style="2" customWidth="1"/>
    <col min="3311" max="3316" width="9" style="2" bestFit="1" customWidth="1"/>
    <col min="3317" max="3317" width="8.85546875" style="2" bestFit="1" customWidth="1"/>
    <col min="3318" max="3318" width="10.28515625" style="2" bestFit="1" customWidth="1"/>
    <col min="3319" max="3565" width="11.42578125" style="2"/>
    <col min="3566" max="3566" width="22.140625" style="2" customWidth="1"/>
    <col min="3567" max="3572" width="9" style="2" bestFit="1" customWidth="1"/>
    <col min="3573" max="3573" width="8.85546875" style="2" bestFit="1" customWidth="1"/>
    <col min="3574" max="3574" width="10.28515625" style="2" bestFit="1" customWidth="1"/>
    <col min="3575" max="3821" width="11.42578125" style="2"/>
    <col min="3822" max="3822" width="22.140625" style="2" customWidth="1"/>
    <col min="3823" max="3828" width="9" style="2" bestFit="1" customWidth="1"/>
    <col min="3829" max="3829" width="8.85546875" style="2" bestFit="1" customWidth="1"/>
    <col min="3830" max="3830" width="10.28515625" style="2" bestFit="1" customWidth="1"/>
    <col min="3831" max="4077" width="11.42578125" style="2"/>
    <col min="4078" max="4078" width="22.140625" style="2" customWidth="1"/>
    <col min="4079" max="4084" width="9" style="2" bestFit="1" customWidth="1"/>
    <col min="4085" max="4085" width="8.85546875" style="2" bestFit="1" customWidth="1"/>
    <col min="4086" max="4086" width="10.28515625" style="2" bestFit="1" customWidth="1"/>
    <col min="4087" max="4333" width="11.42578125" style="2"/>
    <col min="4334" max="4334" width="22.140625" style="2" customWidth="1"/>
    <col min="4335" max="4340" width="9" style="2" bestFit="1" customWidth="1"/>
    <col min="4341" max="4341" width="8.85546875" style="2" bestFit="1" customWidth="1"/>
    <col min="4342" max="4342" width="10.28515625" style="2" bestFit="1" customWidth="1"/>
    <col min="4343" max="4589" width="11.42578125" style="2"/>
    <col min="4590" max="4590" width="22.140625" style="2" customWidth="1"/>
    <col min="4591" max="4596" width="9" style="2" bestFit="1" customWidth="1"/>
    <col min="4597" max="4597" width="8.85546875" style="2" bestFit="1" customWidth="1"/>
    <col min="4598" max="4598" width="10.28515625" style="2" bestFit="1" customWidth="1"/>
    <col min="4599" max="4845" width="11.42578125" style="2"/>
    <col min="4846" max="4846" width="22.140625" style="2" customWidth="1"/>
    <col min="4847" max="4852" width="9" style="2" bestFit="1" customWidth="1"/>
    <col min="4853" max="4853" width="8.85546875" style="2" bestFit="1" customWidth="1"/>
    <col min="4854" max="4854" width="10.28515625" style="2" bestFit="1" customWidth="1"/>
    <col min="4855" max="5101" width="11.42578125" style="2"/>
    <col min="5102" max="5102" width="22.140625" style="2" customWidth="1"/>
    <col min="5103" max="5108" width="9" style="2" bestFit="1" customWidth="1"/>
    <col min="5109" max="5109" width="8.85546875" style="2" bestFit="1" customWidth="1"/>
    <col min="5110" max="5110" width="10.28515625" style="2" bestFit="1" customWidth="1"/>
    <col min="5111" max="5357" width="11.42578125" style="2"/>
    <col min="5358" max="5358" width="22.140625" style="2" customWidth="1"/>
    <col min="5359" max="5364" width="9" style="2" bestFit="1" customWidth="1"/>
    <col min="5365" max="5365" width="8.85546875" style="2" bestFit="1" customWidth="1"/>
    <col min="5366" max="5366" width="10.28515625" style="2" bestFit="1" customWidth="1"/>
    <col min="5367" max="5613" width="11.42578125" style="2"/>
    <col min="5614" max="5614" width="22.140625" style="2" customWidth="1"/>
    <col min="5615" max="5620" width="9" style="2" bestFit="1" customWidth="1"/>
    <col min="5621" max="5621" width="8.85546875" style="2" bestFit="1" customWidth="1"/>
    <col min="5622" max="5622" width="10.28515625" style="2" bestFit="1" customWidth="1"/>
    <col min="5623" max="5869" width="11.42578125" style="2"/>
    <col min="5870" max="5870" width="22.140625" style="2" customWidth="1"/>
    <col min="5871" max="5876" width="9" style="2" bestFit="1" customWidth="1"/>
    <col min="5877" max="5877" width="8.85546875" style="2" bestFit="1" customWidth="1"/>
    <col min="5878" max="5878" width="10.28515625" style="2" bestFit="1" customWidth="1"/>
    <col min="5879" max="6125" width="11.42578125" style="2"/>
    <col min="6126" max="6126" width="22.140625" style="2" customWidth="1"/>
    <col min="6127" max="6132" width="9" style="2" bestFit="1" customWidth="1"/>
    <col min="6133" max="6133" width="8.85546875" style="2" bestFit="1" customWidth="1"/>
    <col min="6134" max="6134" width="10.28515625" style="2" bestFit="1" customWidth="1"/>
    <col min="6135" max="6381" width="11.42578125" style="2"/>
    <col min="6382" max="6382" width="22.140625" style="2" customWidth="1"/>
    <col min="6383" max="6388" width="9" style="2" bestFit="1" customWidth="1"/>
    <col min="6389" max="6389" width="8.85546875" style="2" bestFit="1" customWidth="1"/>
    <col min="6390" max="6390" width="10.28515625" style="2" bestFit="1" customWidth="1"/>
    <col min="6391" max="6637" width="11.42578125" style="2"/>
    <col min="6638" max="6638" width="22.140625" style="2" customWidth="1"/>
    <col min="6639" max="6644" width="9" style="2" bestFit="1" customWidth="1"/>
    <col min="6645" max="6645" width="8.85546875" style="2" bestFit="1" customWidth="1"/>
    <col min="6646" max="6646" width="10.28515625" style="2" bestFit="1" customWidth="1"/>
    <col min="6647" max="6893" width="11.42578125" style="2"/>
    <col min="6894" max="6894" width="22.140625" style="2" customWidth="1"/>
    <col min="6895" max="6900" width="9" style="2" bestFit="1" customWidth="1"/>
    <col min="6901" max="6901" width="8.85546875" style="2" bestFit="1" customWidth="1"/>
    <col min="6902" max="6902" width="10.28515625" style="2" bestFit="1" customWidth="1"/>
    <col min="6903" max="7149" width="11.42578125" style="2"/>
    <col min="7150" max="7150" width="22.140625" style="2" customWidth="1"/>
    <col min="7151" max="7156" width="9" style="2" bestFit="1" customWidth="1"/>
    <col min="7157" max="7157" width="8.85546875" style="2" bestFit="1" customWidth="1"/>
    <col min="7158" max="7158" width="10.28515625" style="2" bestFit="1" customWidth="1"/>
    <col min="7159" max="7405" width="11.42578125" style="2"/>
    <col min="7406" max="7406" width="22.140625" style="2" customWidth="1"/>
    <col min="7407" max="7412" width="9" style="2" bestFit="1" customWidth="1"/>
    <col min="7413" max="7413" width="8.85546875" style="2" bestFit="1" customWidth="1"/>
    <col min="7414" max="7414" width="10.28515625" style="2" bestFit="1" customWidth="1"/>
    <col min="7415" max="7661" width="11.42578125" style="2"/>
    <col min="7662" max="7662" width="22.140625" style="2" customWidth="1"/>
    <col min="7663" max="7668" width="9" style="2" bestFit="1" customWidth="1"/>
    <col min="7669" max="7669" width="8.85546875" style="2" bestFit="1" customWidth="1"/>
    <col min="7670" max="7670" width="10.28515625" style="2" bestFit="1" customWidth="1"/>
    <col min="7671" max="7917" width="11.42578125" style="2"/>
    <col min="7918" max="7918" width="22.140625" style="2" customWidth="1"/>
    <col min="7919" max="7924" width="9" style="2" bestFit="1" customWidth="1"/>
    <col min="7925" max="7925" width="8.85546875" style="2" bestFit="1" customWidth="1"/>
    <col min="7926" max="7926" width="10.28515625" style="2" bestFit="1" customWidth="1"/>
    <col min="7927" max="8173" width="11.42578125" style="2"/>
    <col min="8174" max="8174" width="22.140625" style="2" customWidth="1"/>
    <col min="8175" max="8180" width="9" style="2" bestFit="1" customWidth="1"/>
    <col min="8181" max="8181" width="8.85546875" style="2" bestFit="1" customWidth="1"/>
    <col min="8182" max="8182" width="10.28515625" style="2" bestFit="1" customWidth="1"/>
    <col min="8183" max="8429" width="11.42578125" style="2"/>
    <col min="8430" max="8430" width="22.140625" style="2" customWidth="1"/>
    <col min="8431" max="8436" width="9" style="2" bestFit="1" customWidth="1"/>
    <col min="8437" max="8437" width="8.85546875" style="2" bestFit="1" customWidth="1"/>
    <col min="8438" max="8438" width="10.28515625" style="2" bestFit="1" customWidth="1"/>
    <col min="8439" max="8685" width="11.42578125" style="2"/>
    <col min="8686" max="8686" width="22.140625" style="2" customWidth="1"/>
    <col min="8687" max="8692" width="9" style="2" bestFit="1" customWidth="1"/>
    <col min="8693" max="8693" width="8.85546875" style="2" bestFit="1" customWidth="1"/>
    <col min="8694" max="8694" width="10.28515625" style="2" bestFit="1" customWidth="1"/>
    <col min="8695" max="8941" width="11.42578125" style="2"/>
    <col min="8942" max="8942" width="22.140625" style="2" customWidth="1"/>
    <col min="8943" max="8948" width="9" style="2" bestFit="1" customWidth="1"/>
    <col min="8949" max="8949" width="8.85546875" style="2" bestFit="1" customWidth="1"/>
    <col min="8950" max="8950" width="10.28515625" style="2" bestFit="1" customWidth="1"/>
    <col min="8951" max="9197" width="11.42578125" style="2"/>
    <col min="9198" max="9198" width="22.140625" style="2" customWidth="1"/>
    <col min="9199" max="9204" width="9" style="2" bestFit="1" customWidth="1"/>
    <col min="9205" max="9205" width="8.85546875" style="2" bestFit="1" customWidth="1"/>
    <col min="9206" max="9206" width="10.28515625" style="2" bestFit="1" customWidth="1"/>
    <col min="9207" max="9453" width="11.42578125" style="2"/>
    <col min="9454" max="9454" width="22.140625" style="2" customWidth="1"/>
    <col min="9455" max="9460" width="9" style="2" bestFit="1" customWidth="1"/>
    <col min="9461" max="9461" width="8.85546875" style="2" bestFit="1" customWidth="1"/>
    <col min="9462" max="9462" width="10.28515625" style="2" bestFit="1" customWidth="1"/>
    <col min="9463" max="9709" width="11.42578125" style="2"/>
    <col min="9710" max="9710" width="22.140625" style="2" customWidth="1"/>
    <col min="9711" max="9716" width="9" style="2" bestFit="1" customWidth="1"/>
    <col min="9717" max="9717" width="8.85546875" style="2" bestFit="1" customWidth="1"/>
    <col min="9718" max="9718" width="10.28515625" style="2" bestFit="1" customWidth="1"/>
    <col min="9719" max="9965" width="11.42578125" style="2"/>
    <col min="9966" max="9966" width="22.140625" style="2" customWidth="1"/>
    <col min="9967" max="9972" width="9" style="2" bestFit="1" customWidth="1"/>
    <col min="9973" max="9973" width="8.85546875" style="2" bestFit="1" customWidth="1"/>
    <col min="9974" max="9974" width="10.28515625" style="2" bestFit="1" customWidth="1"/>
    <col min="9975" max="10221" width="11.42578125" style="2"/>
    <col min="10222" max="10222" width="22.140625" style="2" customWidth="1"/>
    <col min="10223" max="10228" width="9" style="2" bestFit="1" customWidth="1"/>
    <col min="10229" max="10229" width="8.85546875" style="2" bestFit="1" customWidth="1"/>
    <col min="10230" max="10230" width="10.28515625" style="2" bestFit="1" customWidth="1"/>
    <col min="10231" max="10477" width="11.42578125" style="2"/>
    <col min="10478" max="10478" width="22.140625" style="2" customWidth="1"/>
    <col min="10479" max="10484" width="9" style="2" bestFit="1" customWidth="1"/>
    <col min="10485" max="10485" width="8.85546875" style="2" bestFit="1" customWidth="1"/>
    <col min="10486" max="10486" width="10.28515625" style="2" bestFit="1" customWidth="1"/>
    <col min="10487" max="10733" width="11.42578125" style="2"/>
    <col min="10734" max="10734" width="22.140625" style="2" customWidth="1"/>
    <col min="10735" max="10740" width="9" style="2" bestFit="1" customWidth="1"/>
    <col min="10741" max="10741" width="8.85546875" style="2" bestFit="1" customWidth="1"/>
    <col min="10742" max="10742" width="10.28515625" style="2" bestFit="1" customWidth="1"/>
    <col min="10743" max="10989" width="11.42578125" style="2"/>
    <col min="10990" max="10990" width="22.140625" style="2" customWidth="1"/>
    <col min="10991" max="10996" width="9" style="2" bestFit="1" customWidth="1"/>
    <col min="10997" max="10997" width="8.85546875" style="2" bestFit="1" customWidth="1"/>
    <col min="10998" max="10998" width="10.28515625" style="2" bestFit="1" customWidth="1"/>
    <col min="10999" max="11245" width="11.42578125" style="2"/>
    <col min="11246" max="11246" width="22.140625" style="2" customWidth="1"/>
    <col min="11247" max="11252" width="9" style="2" bestFit="1" customWidth="1"/>
    <col min="11253" max="11253" width="8.85546875" style="2" bestFit="1" customWidth="1"/>
    <col min="11254" max="11254" width="10.28515625" style="2" bestFit="1" customWidth="1"/>
    <col min="11255" max="11501" width="11.42578125" style="2"/>
    <col min="11502" max="11502" width="22.140625" style="2" customWidth="1"/>
    <col min="11503" max="11508" width="9" style="2" bestFit="1" customWidth="1"/>
    <col min="11509" max="11509" width="8.85546875" style="2" bestFit="1" customWidth="1"/>
    <col min="11510" max="11510" width="10.28515625" style="2" bestFit="1" customWidth="1"/>
    <col min="11511" max="11757" width="11.42578125" style="2"/>
    <col min="11758" max="11758" width="22.140625" style="2" customWidth="1"/>
    <col min="11759" max="11764" width="9" style="2" bestFit="1" customWidth="1"/>
    <col min="11765" max="11765" width="8.85546875" style="2" bestFit="1" customWidth="1"/>
    <col min="11766" max="11766" width="10.28515625" style="2" bestFit="1" customWidth="1"/>
    <col min="11767" max="12013" width="11.42578125" style="2"/>
    <col min="12014" max="12014" width="22.140625" style="2" customWidth="1"/>
    <col min="12015" max="12020" width="9" style="2" bestFit="1" customWidth="1"/>
    <col min="12021" max="12021" width="8.85546875" style="2" bestFit="1" customWidth="1"/>
    <col min="12022" max="12022" width="10.28515625" style="2" bestFit="1" customWidth="1"/>
    <col min="12023" max="12269" width="11.42578125" style="2"/>
    <col min="12270" max="12270" width="22.140625" style="2" customWidth="1"/>
    <col min="12271" max="12276" width="9" style="2" bestFit="1" customWidth="1"/>
    <col min="12277" max="12277" width="8.85546875" style="2" bestFit="1" customWidth="1"/>
    <col min="12278" max="12278" width="10.28515625" style="2" bestFit="1" customWidth="1"/>
    <col min="12279" max="12525" width="11.42578125" style="2"/>
    <col min="12526" max="12526" width="22.140625" style="2" customWidth="1"/>
    <col min="12527" max="12532" width="9" style="2" bestFit="1" customWidth="1"/>
    <col min="12533" max="12533" width="8.85546875" style="2" bestFit="1" customWidth="1"/>
    <col min="12534" max="12534" width="10.28515625" style="2" bestFit="1" customWidth="1"/>
    <col min="12535" max="12781" width="11.42578125" style="2"/>
    <col min="12782" max="12782" width="22.140625" style="2" customWidth="1"/>
    <col min="12783" max="12788" width="9" style="2" bestFit="1" customWidth="1"/>
    <col min="12789" max="12789" width="8.85546875" style="2" bestFit="1" customWidth="1"/>
    <col min="12790" max="12790" width="10.28515625" style="2" bestFit="1" customWidth="1"/>
    <col min="12791" max="13037" width="11.42578125" style="2"/>
    <col min="13038" max="13038" width="22.140625" style="2" customWidth="1"/>
    <col min="13039" max="13044" width="9" style="2" bestFit="1" customWidth="1"/>
    <col min="13045" max="13045" width="8.85546875" style="2" bestFit="1" customWidth="1"/>
    <col min="13046" max="13046" width="10.28515625" style="2" bestFit="1" customWidth="1"/>
    <col min="13047" max="13293" width="11.42578125" style="2"/>
    <col min="13294" max="13294" width="22.140625" style="2" customWidth="1"/>
    <col min="13295" max="13300" width="9" style="2" bestFit="1" customWidth="1"/>
    <col min="13301" max="13301" width="8.85546875" style="2" bestFit="1" customWidth="1"/>
    <col min="13302" max="13302" width="10.28515625" style="2" bestFit="1" customWidth="1"/>
    <col min="13303" max="13549" width="11.42578125" style="2"/>
    <col min="13550" max="13550" width="22.140625" style="2" customWidth="1"/>
    <col min="13551" max="13556" width="9" style="2" bestFit="1" customWidth="1"/>
    <col min="13557" max="13557" width="8.85546875" style="2" bestFit="1" customWidth="1"/>
    <col min="13558" max="13558" width="10.28515625" style="2" bestFit="1" customWidth="1"/>
    <col min="13559" max="13805" width="11.42578125" style="2"/>
    <col min="13806" max="13806" width="22.140625" style="2" customWidth="1"/>
    <col min="13807" max="13812" width="9" style="2" bestFit="1" customWidth="1"/>
    <col min="13813" max="13813" width="8.85546875" style="2" bestFit="1" customWidth="1"/>
    <col min="13814" max="13814" width="10.28515625" style="2" bestFit="1" customWidth="1"/>
    <col min="13815" max="14061" width="11.42578125" style="2"/>
    <col min="14062" max="14062" width="22.140625" style="2" customWidth="1"/>
    <col min="14063" max="14068" width="9" style="2" bestFit="1" customWidth="1"/>
    <col min="14069" max="14069" width="8.85546875" style="2" bestFit="1" customWidth="1"/>
    <col min="14070" max="14070" width="10.28515625" style="2" bestFit="1" customWidth="1"/>
    <col min="14071" max="14317" width="11.42578125" style="2"/>
    <col min="14318" max="14318" width="22.140625" style="2" customWidth="1"/>
    <col min="14319" max="14324" width="9" style="2" bestFit="1" customWidth="1"/>
    <col min="14325" max="14325" width="8.85546875" style="2" bestFit="1" customWidth="1"/>
    <col min="14326" max="14326" width="10.28515625" style="2" bestFit="1" customWidth="1"/>
    <col min="14327" max="14573" width="11.42578125" style="2"/>
    <col min="14574" max="14574" width="22.140625" style="2" customWidth="1"/>
    <col min="14575" max="14580" width="9" style="2" bestFit="1" customWidth="1"/>
    <col min="14581" max="14581" width="8.85546875" style="2" bestFit="1" customWidth="1"/>
    <col min="14582" max="14582" width="10.28515625" style="2" bestFit="1" customWidth="1"/>
    <col min="14583" max="14829" width="11.42578125" style="2"/>
    <col min="14830" max="14830" width="22.140625" style="2" customWidth="1"/>
    <col min="14831" max="14836" width="9" style="2" bestFit="1" customWidth="1"/>
    <col min="14837" max="14837" width="8.85546875" style="2" bestFit="1" customWidth="1"/>
    <col min="14838" max="14838" width="10.28515625" style="2" bestFit="1" customWidth="1"/>
    <col min="14839" max="15085" width="11.42578125" style="2"/>
    <col min="15086" max="15086" width="22.140625" style="2" customWidth="1"/>
    <col min="15087" max="15092" width="9" style="2" bestFit="1" customWidth="1"/>
    <col min="15093" max="15093" width="8.85546875" style="2" bestFit="1" customWidth="1"/>
    <col min="15094" max="15094" width="10.28515625" style="2" bestFit="1" customWidth="1"/>
    <col min="15095" max="15341" width="11.42578125" style="2"/>
    <col min="15342" max="15342" width="22.140625" style="2" customWidth="1"/>
    <col min="15343" max="15348" width="9" style="2" bestFit="1" customWidth="1"/>
    <col min="15349" max="15349" width="8.85546875" style="2" bestFit="1" customWidth="1"/>
    <col min="15350" max="15350" width="10.28515625" style="2" bestFit="1" customWidth="1"/>
    <col min="15351" max="15597" width="11.42578125" style="2"/>
    <col min="15598" max="15598" width="22.140625" style="2" customWidth="1"/>
    <col min="15599" max="15604" width="9" style="2" bestFit="1" customWidth="1"/>
    <col min="15605" max="15605" width="8.85546875" style="2" bestFit="1" customWidth="1"/>
    <col min="15606" max="15606" width="10.28515625" style="2" bestFit="1" customWidth="1"/>
    <col min="15607" max="15853" width="11.42578125" style="2"/>
    <col min="15854" max="15854" width="22.140625" style="2" customWidth="1"/>
    <col min="15855" max="15860" width="9" style="2" bestFit="1" customWidth="1"/>
    <col min="15861" max="15861" width="8.85546875" style="2" bestFit="1" customWidth="1"/>
    <col min="15862" max="15862" width="10.28515625" style="2" bestFit="1" customWidth="1"/>
    <col min="15863" max="16109" width="11.42578125" style="2"/>
    <col min="16110" max="16110" width="22.140625" style="2" customWidth="1"/>
    <col min="16111" max="16116" width="9" style="2" bestFit="1" customWidth="1"/>
    <col min="16117" max="16117" width="8.85546875" style="2" bestFit="1" customWidth="1"/>
    <col min="16118" max="16118" width="10.28515625" style="2" bestFit="1" customWidth="1"/>
    <col min="16119" max="16384" width="11.42578125" style="2"/>
  </cols>
  <sheetData>
    <row r="1" spans="1:10" ht="21" customHeight="1" x14ac:dyDescent="0.25">
      <c r="A1" s="136" t="s">
        <v>440</v>
      </c>
      <c r="B1" s="1"/>
      <c r="C1" s="1"/>
      <c r="D1" s="1"/>
      <c r="E1" s="1"/>
      <c r="F1" s="1"/>
      <c r="G1" s="1"/>
      <c r="H1" s="1"/>
      <c r="I1" s="1"/>
      <c r="J1" s="81" t="s">
        <v>6</v>
      </c>
    </row>
    <row r="2" spans="1:10" x14ac:dyDescent="0.2">
      <c r="B2" s="1"/>
      <c r="C2" s="1"/>
      <c r="D2" s="1"/>
      <c r="E2" s="1"/>
      <c r="F2" s="1"/>
      <c r="G2" s="1"/>
      <c r="H2" s="1"/>
      <c r="I2" s="1"/>
    </row>
    <row r="3" spans="1:10" x14ac:dyDescent="0.2">
      <c r="A3" s="19"/>
      <c r="B3" s="195" t="s">
        <v>1</v>
      </c>
      <c r="C3" s="195"/>
      <c r="D3" s="195"/>
      <c r="E3" s="195"/>
      <c r="F3" s="195"/>
      <c r="G3" s="195"/>
      <c r="H3" s="195"/>
      <c r="I3" s="195"/>
    </row>
    <row r="4" spans="1:10" x14ac:dyDescent="0.2">
      <c r="A4" s="135"/>
      <c r="B4" s="132" t="s">
        <v>11</v>
      </c>
      <c r="C4" s="132" t="s">
        <v>12</v>
      </c>
      <c r="D4" s="132" t="s">
        <v>13</v>
      </c>
      <c r="E4" s="132" t="s">
        <v>14</v>
      </c>
      <c r="F4" s="132" t="s">
        <v>15</v>
      </c>
      <c r="G4" s="132" t="s">
        <v>16</v>
      </c>
      <c r="H4" s="132" t="s">
        <v>17</v>
      </c>
      <c r="I4" s="132" t="s">
        <v>18</v>
      </c>
    </row>
    <row r="5" spans="1:10" x14ac:dyDescent="0.2">
      <c r="A5" s="138" t="s">
        <v>24</v>
      </c>
      <c r="B5" s="133">
        <v>4980</v>
      </c>
      <c r="C5" s="20">
        <v>1516</v>
      </c>
      <c r="D5" s="20">
        <v>859</v>
      </c>
      <c r="E5" s="20">
        <v>784</v>
      </c>
      <c r="F5" s="20">
        <v>664</v>
      </c>
      <c r="G5" s="20">
        <v>250</v>
      </c>
      <c r="H5" s="20">
        <v>56</v>
      </c>
      <c r="I5" s="21">
        <f>SUM(B5:H5)</f>
        <v>9109</v>
      </c>
    </row>
    <row r="6" spans="1:10" x14ac:dyDescent="0.2">
      <c r="A6" s="138" t="s">
        <v>25</v>
      </c>
      <c r="B6" s="133">
        <v>18004</v>
      </c>
      <c r="C6" s="20">
        <v>21035</v>
      </c>
      <c r="D6" s="20">
        <v>20648</v>
      </c>
      <c r="E6" s="20">
        <v>29780</v>
      </c>
      <c r="F6" s="20">
        <v>45318</v>
      </c>
      <c r="G6" s="20">
        <v>32613</v>
      </c>
      <c r="H6" s="20">
        <v>16083</v>
      </c>
      <c r="I6" s="21">
        <f>SUM(B6:H6)</f>
        <v>183481</v>
      </c>
    </row>
    <row r="7" spans="1:10" x14ac:dyDescent="0.2">
      <c r="A7" s="138" t="s">
        <v>26</v>
      </c>
      <c r="B7" s="134">
        <v>3.615261044176707</v>
      </c>
      <c r="C7" s="22">
        <v>13.875329815303431</v>
      </c>
      <c r="D7" s="22">
        <v>24.037252619324796</v>
      </c>
      <c r="E7" s="22">
        <v>37.984693877551024</v>
      </c>
      <c r="F7" s="22">
        <v>68.25</v>
      </c>
      <c r="G7" s="22">
        <v>130.452</v>
      </c>
      <c r="H7" s="22">
        <v>287.19642857142856</v>
      </c>
      <c r="I7" s="23">
        <f>I6/I5</f>
        <v>20.14282577670436</v>
      </c>
    </row>
    <row r="8" spans="1:10" x14ac:dyDescent="0.2">
      <c r="B8" s="1"/>
      <c r="C8" s="1"/>
      <c r="D8" s="1"/>
      <c r="E8" s="1"/>
      <c r="F8" s="1"/>
      <c r="G8" s="1"/>
      <c r="H8" s="1"/>
      <c r="I8" s="1"/>
    </row>
    <row r="9" spans="1:10" x14ac:dyDescent="0.2">
      <c r="B9" s="1"/>
      <c r="C9" s="1"/>
      <c r="D9" s="1"/>
      <c r="E9" s="1"/>
      <c r="F9" s="1"/>
      <c r="G9" s="1"/>
      <c r="H9" s="1"/>
      <c r="I9" s="1"/>
    </row>
    <row r="10" spans="1:10" x14ac:dyDescent="0.2">
      <c r="B10" s="1"/>
      <c r="C10" s="1"/>
      <c r="D10" s="1"/>
      <c r="E10" s="1"/>
      <c r="F10" s="1"/>
      <c r="G10" s="1"/>
      <c r="H10" s="1"/>
      <c r="I10" s="1"/>
    </row>
    <row r="11" spans="1:10" x14ac:dyDescent="0.2">
      <c r="A11" s="19"/>
      <c r="B11" s="195" t="s">
        <v>2</v>
      </c>
      <c r="C11" s="195"/>
      <c r="D11" s="195"/>
      <c r="E11" s="195"/>
      <c r="F11" s="195"/>
      <c r="G11" s="195"/>
      <c r="H11" s="195"/>
      <c r="I11" s="195"/>
    </row>
    <row r="12" spans="1:10" x14ac:dyDescent="0.2">
      <c r="A12" s="135"/>
      <c r="B12" s="132" t="s">
        <v>11</v>
      </c>
      <c r="C12" s="132" t="s">
        <v>12</v>
      </c>
      <c r="D12" s="132" t="s">
        <v>13</v>
      </c>
      <c r="E12" s="132" t="s">
        <v>14</v>
      </c>
      <c r="F12" s="132" t="s">
        <v>15</v>
      </c>
      <c r="G12" s="132" t="s">
        <v>16</v>
      </c>
      <c r="H12" s="132" t="s">
        <v>17</v>
      </c>
      <c r="I12" s="132" t="s">
        <v>18</v>
      </c>
    </row>
    <row r="13" spans="1:10" x14ac:dyDescent="0.2">
      <c r="A13" s="138" t="s">
        <v>24</v>
      </c>
      <c r="B13" s="133">
        <v>4573</v>
      </c>
      <c r="C13" s="20">
        <v>2407</v>
      </c>
      <c r="D13" s="20">
        <v>1555</v>
      </c>
      <c r="E13" s="20">
        <v>1505</v>
      </c>
      <c r="F13" s="20">
        <v>995</v>
      </c>
      <c r="G13" s="20">
        <v>234</v>
      </c>
      <c r="H13" s="20">
        <v>51</v>
      </c>
      <c r="I13" s="21">
        <v>11320</v>
      </c>
    </row>
    <row r="14" spans="1:10" x14ac:dyDescent="0.2">
      <c r="A14" s="138" t="s">
        <v>25</v>
      </c>
      <c r="B14" s="133">
        <v>19707</v>
      </c>
      <c r="C14" s="20">
        <v>33868</v>
      </c>
      <c r="D14" s="20">
        <v>37379</v>
      </c>
      <c r="E14" s="20">
        <v>56815</v>
      </c>
      <c r="F14" s="20">
        <v>66394</v>
      </c>
      <c r="G14" s="20">
        <v>30697</v>
      </c>
      <c r="H14" s="20">
        <v>13813</v>
      </c>
      <c r="I14" s="21">
        <v>258673</v>
      </c>
    </row>
    <row r="15" spans="1:10" x14ac:dyDescent="0.2">
      <c r="A15" s="138" t="s">
        <v>26</v>
      </c>
      <c r="B15" s="134">
        <v>4.309424885195714</v>
      </c>
      <c r="C15" s="22">
        <v>14.070627336933942</v>
      </c>
      <c r="D15" s="22">
        <v>24.037942122186497</v>
      </c>
      <c r="E15" s="22">
        <v>37.750830564784053</v>
      </c>
      <c r="F15" s="22">
        <v>66.727638190954778</v>
      </c>
      <c r="G15" s="22">
        <v>131.18376068376068</v>
      </c>
      <c r="H15" s="22">
        <v>270.84313725490193</v>
      </c>
      <c r="I15" s="23">
        <v>22.850971731448762</v>
      </c>
    </row>
    <row r="16" spans="1:10" x14ac:dyDescent="0.2">
      <c r="B16" s="1"/>
      <c r="C16" s="1"/>
      <c r="D16" s="1"/>
      <c r="E16" s="1"/>
      <c r="F16" s="1"/>
      <c r="G16" s="1"/>
      <c r="H16" s="1"/>
      <c r="I16" s="1"/>
    </row>
    <row r="17" spans="1:9" x14ac:dyDescent="0.2">
      <c r="B17" s="1"/>
      <c r="C17" s="1"/>
      <c r="D17" s="1"/>
      <c r="E17" s="1"/>
      <c r="F17" s="16"/>
      <c r="G17" s="1"/>
      <c r="H17" s="1"/>
      <c r="I17" s="1"/>
    </row>
    <row r="18" spans="1:9" x14ac:dyDescent="0.2"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9"/>
      <c r="B19" s="195" t="s">
        <v>3</v>
      </c>
      <c r="C19" s="195"/>
      <c r="D19" s="195"/>
      <c r="E19" s="195"/>
      <c r="F19" s="195"/>
      <c r="G19" s="195"/>
      <c r="H19" s="195"/>
      <c r="I19" s="195"/>
    </row>
    <row r="20" spans="1:9" x14ac:dyDescent="0.2">
      <c r="A20" s="135"/>
      <c r="B20" s="132" t="s">
        <v>11</v>
      </c>
      <c r="C20" s="132" t="s">
        <v>12</v>
      </c>
      <c r="D20" s="132" t="s">
        <v>13</v>
      </c>
      <c r="E20" s="132" t="s">
        <v>14</v>
      </c>
      <c r="F20" s="132" t="s">
        <v>15</v>
      </c>
      <c r="G20" s="132" t="s">
        <v>16</v>
      </c>
      <c r="H20" s="132" t="s">
        <v>27</v>
      </c>
      <c r="I20" s="132" t="s">
        <v>18</v>
      </c>
    </row>
    <row r="21" spans="1:9" x14ac:dyDescent="0.2">
      <c r="A21" s="138" t="s">
        <v>24</v>
      </c>
      <c r="B21" s="133">
        <v>744</v>
      </c>
      <c r="C21" s="20">
        <v>298</v>
      </c>
      <c r="D21" s="20">
        <v>169</v>
      </c>
      <c r="E21" s="20">
        <v>168</v>
      </c>
      <c r="F21" s="20">
        <v>93</v>
      </c>
      <c r="G21" s="20">
        <v>18</v>
      </c>
      <c r="H21" s="20">
        <v>4</v>
      </c>
      <c r="I21" s="21">
        <v>1494</v>
      </c>
    </row>
    <row r="22" spans="1:9" x14ac:dyDescent="0.2">
      <c r="A22" s="138" t="s">
        <v>25</v>
      </c>
      <c r="B22" s="133">
        <v>3086</v>
      </c>
      <c r="C22" s="20">
        <v>4090</v>
      </c>
      <c r="D22" s="20">
        <v>4087</v>
      </c>
      <c r="E22" s="20">
        <v>6308</v>
      </c>
      <c r="F22" s="20">
        <v>6433</v>
      </c>
      <c r="G22" s="20">
        <v>12494</v>
      </c>
      <c r="H22" s="20">
        <v>1148</v>
      </c>
      <c r="I22" s="21">
        <v>37646</v>
      </c>
    </row>
    <row r="23" spans="1:9" x14ac:dyDescent="0.2">
      <c r="A23" s="138" t="s">
        <v>26</v>
      </c>
      <c r="B23" s="134">
        <v>4.147849462365591</v>
      </c>
      <c r="C23" s="22">
        <v>13.724832214765101</v>
      </c>
      <c r="D23" s="22">
        <v>24.183431952662723</v>
      </c>
      <c r="E23" s="22">
        <v>37.547619047619051</v>
      </c>
      <c r="F23" s="22">
        <v>69.172043010752688</v>
      </c>
      <c r="G23" s="22">
        <v>694.11111111111109</v>
      </c>
      <c r="H23" s="22">
        <v>287</v>
      </c>
      <c r="I23" s="23">
        <v>25.198125836680052</v>
      </c>
    </row>
    <row r="24" spans="1:9" x14ac:dyDescent="0.2">
      <c r="B24" s="1"/>
      <c r="C24" s="1"/>
      <c r="D24" s="1"/>
      <c r="E24" s="1"/>
      <c r="F24" s="1"/>
      <c r="G24" s="1"/>
      <c r="H24" s="1"/>
      <c r="I24" s="1"/>
    </row>
    <row r="25" spans="1:9" x14ac:dyDescent="0.2">
      <c r="B25" s="1"/>
      <c r="C25" s="1"/>
      <c r="D25" s="1"/>
      <c r="E25" s="1"/>
      <c r="F25" s="1"/>
      <c r="G25" s="1"/>
      <c r="H25" s="1"/>
      <c r="I25" s="1"/>
    </row>
    <row r="26" spans="1:9" x14ac:dyDescent="0.2"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9"/>
      <c r="B27" s="195" t="s">
        <v>4</v>
      </c>
      <c r="C27" s="195"/>
      <c r="D27" s="195"/>
      <c r="E27" s="195"/>
      <c r="F27" s="195"/>
      <c r="G27" s="195"/>
      <c r="H27" s="195"/>
      <c r="I27" s="195"/>
    </row>
    <row r="28" spans="1:9" x14ac:dyDescent="0.2">
      <c r="A28" s="135"/>
      <c r="B28" s="132" t="s">
        <v>11</v>
      </c>
      <c r="C28" s="132" t="s">
        <v>12</v>
      </c>
      <c r="D28" s="132" t="s">
        <v>13</v>
      </c>
      <c r="E28" s="132" t="s">
        <v>14</v>
      </c>
      <c r="F28" s="132" t="s">
        <v>15</v>
      </c>
      <c r="G28" s="132" t="s">
        <v>16</v>
      </c>
      <c r="H28" s="132" t="s">
        <v>17</v>
      </c>
      <c r="I28" s="132" t="s">
        <v>18</v>
      </c>
    </row>
    <row r="29" spans="1:9" x14ac:dyDescent="0.2">
      <c r="A29" s="138" t="s">
        <v>24</v>
      </c>
      <c r="B29" s="133">
        <v>2377</v>
      </c>
      <c r="C29" s="20">
        <v>575</v>
      </c>
      <c r="D29" s="20">
        <v>321</v>
      </c>
      <c r="E29" s="20">
        <v>316</v>
      </c>
      <c r="F29" s="20">
        <v>188</v>
      </c>
      <c r="G29" s="20">
        <v>36</v>
      </c>
      <c r="H29" s="20">
        <v>7</v>
      </c>
      <c r="I29" s="21">
        <v>3820</v>
      </c>
    </row>
    <row r="30" spans="1:9" x14ac:dyDescent="0.2">
      <c r="A30" s="138" t="s">
        <v>25</v>
      </c>
      <c r="B30" s="133">
        <v>7487</v>
      </c>
      <c r="C30" s="20">
        <v>8104</v>
      </c>
      <c r="D30" s="20">
        <v>7717</v>
      </c>
      <c r="E30" s="20">
        <v>11925</v>
      </c>
      <c r="F30" s="20">
        <v>12227</v>
      </c>
      <c r="G30" s="20">
        <v>4740</v>
      </c>
      <c r="H30" s="20">
        <v>1793</v>
      </c>
      <c r="I30" s="21">
        <v>53993</v>
      </c>
    </row>
    <row r="31" spans="1:9" x14ac:dyDescent="0.2">
      <c r="A31" s="138" t="s">
        <v>26</v>
      </c>
      <c r="B31" s="134">
        <v>3.1497686159023979</v>
      </c>
      <c r="C31" s="22">
        <v>14.093913043478262</v>
      </c>
      <c r="D31" s="22">
        <v>24.0404984423676</v>
      </c>
      <c r="E31" s="22">
        <v>37.7373417721519</v>
      </c>
      <c r="F31" s="22">
        <v>65.037234042553195</v>
      </c>
      <c r="G31" s="22">
        <v>131.66666666666666</v>
      </c>
      <c r="H31" s="22">
        <v>256.14285714285717</v>
      </c>
      <c r="I31" s="23">
        <v>14.134293193717278</v>
      </c>
    </row>
    <row r="32" spans="1:9" x14ac:dyDescent="0.2">
      <c r="B32" s="17"/>
      <c r="C32" s="17"/>
      <c r="D32" s="17"/>
      <c r="E32" s="17"/>
      <c r="F32" s="17"/>
      <c r="G32" s="17"/>
      <c r="H32" s="17"/>
      <c r="I32" s="17"/>
    </row>
    <row r="33" spans="1:10" x14ac:dyDescent="0.2">
      <c r="B33" s="17"/>
      <c r="C33" s="17"/>
      <c r="D33" s="17"/>
      <c r="E33" s="17"/>
      <c r="F33" s="17"/>
      <c r="G33" s="17"/>
      <c r="H33" s="17"/>
      <c r="I33" s="17"/>
    </row>
    <row r="34" spans="1:10" x14ac:dyDescent="0.2">
      <c r="B34" s="17"/>
      <c r="C34" s="17"/>
      <c r="D34" s="17"/>
      <c r="E34" s="17"/>
      <c r="F34" s="17"/>
      <c r="G34" s="17"/>
      <c r="H34" s="17"/>
      <c r="I34" s="17"/>
    </row>
    <row r="35" spans="1:10" x14ac:dyDescent="0.2">
      <c r="A35" s="19"/>
      <c r="B35" s="195" t="s">
        <v>7</v>
      </c>
      <c r="C35" s="195"/>
      <c r="D35" s="195"/>
      <c r="E35" s="195"/>
      <c r="F35" s="195"/>
      <c r="G35" s="195"/>
      <c r="H35" s="195"/>
      <c r="I35" s="195"/>
    </row>
    <row r="36" spans="1:10" x14ac:dyDescent="0.2">
      <c r="A36" s="135"/>
      <c r="B36" s="132" t="s">
        <v>11</v>
      </c>
      <c r="C36" s="132" t="s">
        <v>12</v>
      </c>
      <c r="D36" s="132" t="s">
        <v>13</v>
      </c>
      <c r="E36" s="132" t="s">
        <v>14</v>
      </c>
      <c r="F36" s="132" t="s">
        <v>15</v>
      </c>
      <c r="G36" s="132" t="s">
        <v>16</v>
      </c>
      <c r="H36" s="132" t="s">
        <v>17</v>
      </c>
      <c r="I36" s="132" t="s">
        <v>18</v>
      </c>
    </row>
    <row r="37" spans="1:10" x14ac:dyDescent="0.2">
      <c r="A37" s="138" t="s">
        <v>24</v>
      </c>
      <c r="B37" s="133">
        <f>SUM(B5,B13,B21,B29)</f>
        <v>12674</v>
      </c>
      <c r="C37" s="20">
        <f t="shared" ref="C37:I38" si="0">SUM(C5,C13,C21,C29)</f>
        <v>4796</v>
      </c>
      <c r="D37" s="20">
        <f t="shared" si="0"/>
        <v>2904</v>
      </c>
      <c r="E37" s="20">
        <f t="shared" si="0"/>
        <v>2773</v>
      </c>
      <c r="F37" s="20">
        <f t="shared" si="0"/>
        <v>1940</v>
      </c>
      <c r="G37" s="20">
        <f t="shared" si="0"/>
        <v>538</v>
      </c>
      <c r="H37" s="20">
        <f t="shared" si="0"/>
        <v>118</v>
      </c>
      <c r="I37" s="21">
        <f t="shared" si="0"/>
        <v>25743</v>
      </c>
      <c r="J37" s="18"/>
    </row>
    <row r="38" spans="1:10" x14ac:dyDescent="0.2">
      <c r="A38" s="138" t="s">
        <v>25</v>
      </c>
      <c r="B38" s="133">
        <f>SUM(B6,B14,B22,B30)</f>
        <v>48284</v>
      </c>
      <c r="C38" s="20">
        <f t="shared" si="0"/>
        <v>67097</v>
      </c>
      <c r="D38" s="20">
        <f t="shared" si="0"/>
        <v>69831</v>
      </c>
      <c r="E38" s="20">
        <f t="shared" si="0"/>
        <v>104828</v>
      </c>
      <c r="F38" s="20">
        <f t="shared" si="0"/>
        <v>130372</v>
      </c>
      <c r="G38" s="20">
        <f t="shared" si="0"/>
        <v>80544</v>
      </c>
      <c r="H38" s="20">
        <f t="shared" si="0"/>
        <v>32837</v>
      </c>
      <c r="I38" s="21">
        <f>SUM(I6,I14,I22,I30)</f>
        <v>533793</v>
      </c>
      <c r="J38" s="18"/>
    </row>
    <row r="39" spans="1:10" x14ac:dyDescent="0.2">
      <c r="A39" s="138" t="s">
        <v>26</v>
      </c>
      <c r="B39" s="134">
        <f>B38/B37</f>
        <v>3.8096891273473252</v>
      </c>
      <c r="C39" s="22">
        <f t="shared" ref="C39:I39" si="1">C38/C37</f>
        <v>13.990200166805671</v>
      </c>
      <c r="D39" s="22">
        <f t="shared" si="1"/>
        <v>24.046487603305785</v>
      </c>
      <c r="E39" s="22">
        <f t="shared" si="1"/>
        <v>37.803101334294986</v>
      </c>
      <c r="F39" s="22">
        <f t="shared" si="1"/>
        <v>67.202061855670109</v>
      </c>
      <c r="G39" s="22">
        <f t="shared" si="1"/>
        <v>149.71003717472118</v>
      </c>
      <c r="H39" s="22">
        <f t="shared" si="1"/>
        <v>278.27966101694915</v>
      </c>
      <c r="I39" s="23">
        <f t="shared" si="1"/>
        <v>20.735462067358117</v>
      </c>
    </row>
    <row r="40" spans="1:10" x14ac:dyDescent="0.2">
      <c r="B40" s="1"/>
      <c r="C40" s="1"/>
      <c r="D40" s="1"/>
      <c r="E40" s="1"/>
      <c r="F40" s="1"/>
      <c r="G40" s="1"/>
      <c r="H40" s="1"/>
      <c r="I40" s="1"/>
    </row>
    <row r="41" spans="1:10" x14ac:dyDescent="0.2">
      <c r="A41" s="137" t="s">
        <v>29</v>
      </c>
      <c r="B41" s="1"/>
      <c r="C41" s="1"/>
      <c r="D41" s="1"/>
      <c r="E41" s="1"/>
      <c r="F41" s="1"/>
      <c r="G41" s="1"/>
      <c r="H41" s="1"/>
      <c r="I41" s="1"/>
    </row>
    <row r="42" spans="1:10" x14ac:dyDescent="0.2">
      <c r="B42" s="1"/>
      <c r="C42" s="1"/>
      <c r="D42" s="1"/>
      <c r="E42" s="1"/>
      <c r="F42" s="1"/>
      <c r="G42" s="1"/>
      <c r="H42" s="1"/>
      <c r="I42" s="1"/>
    </row>
    <row r="43" spans="1:10" x14ac:dyDescent="0.2">
      <c r="B43" s="1"/>
      <c r="C43" s="1"/>
      <c r="D43" s="1"/>
      <c r="E43" s="1"/>
      <c r="F43" s="1"/>
      <c r="G43" s="1"/>
      <c r="H43" s="1"/>
      <c r="I43" s="1"/>
    </row>
  </sheetData>
  <mergeCells count="5">
    <mergeCell ref="B35:I35"/>
    <mergeCell ref="B19:I19"/>
    <mergeCell ref="B27:I27"/>
    <mergeCell ref="B3:I3"/>
    <mergeCell ref="B11:I11"/>
  </mergeCells>
  <hyperlinks>
    <hyperlink ref="J1" location="Indice!A1" display="INDICE" xr:uid="{00000000-0004-0000-0100-000000000000}"/>
  </hyperlinks>
  <pageMargins left="0.78740157480314965" right="0.51181102362204722" top="1.2598425196850394" bottom="0.6692913385826772" header="0" footer="0"/>
  <pageSetup paperSize="9" scale="85" orientation="portrait" horizontalDpi="4294967293" r:id="rId1"/>
  <headerFooter alignWithMargins="0">
    <oddHeader>&amp;L&amp;G&amp;Restatistica.mediorural@xunta.es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showGridLines="0" zoomScale="130" zoomScaleNormal="130" workbookViewId="0">
      <selection activeCell="G47" sqref="G47"/>
    </sheetView>
  </sheetViews>
  <sheetFormatPr defaultColWidth="11.42578125" defaultRowHeight="12.75" x14ac:dyDescent="0.2"/>
  <cols>
    <col min="1" max="1" width="22.7109375" style="2" customWidth="1"/>
    <col min="2" max="2" width="10.85546875" style="2" bestFit="1" customWidth="1"/>
    <col min="3" max="4" width="8.42578125" style="2" bestFit="1" customWidth="1"/>
    <col min="5" max="6" width="9.28515625" style="2" bestFit="1" customWidth="1"/>
    <col min="7" max="7" width="8.42578125" style="2" bestFit="1" customWidth="1"/>
    <col min="8" max="8" width="9.140625" style="2" bestFit="1" customWidth="1"/>
    <col min="9" max="9" width="9.28515625" style="2" bestFit="1" customWidth="1"/>
    <col min="10" max="237" width="11.42578125" style="2"/>
    <col min="238" max="238" width="22.7109375" style="2" customWidth="1"/>
    <col min="239" max="239" width="10.85546875" style="2" bestFit="1" customWidth="1"/>
    <col min="240" max="241" width="8.42578125" style="2" bestFit="1" customWidth="1"/>
    <col min="242" max="243" width="9.28515625" style="2" bestFit="1" customWidth="1"/>
    <col min="244" max="244" width="8.42578125" style="2" bestFit="1" customWidth="1"/>
    <col min="245" max="245" width="9.140625" style="2" bestFit="1" customWidth="1"/>
    <col min="246" max="246" width="9.28515625" style="2" bestFit="1" customWidth="1"/>
    <col min="247" max="256" width="11.42578125" style="2"/>
    <col min="257" max="257" width="4" style="2" customWidth="1"/>
    <col min="258" max="493" width="11.42578125" style="2"/>
    <col min="494" max="494" width="22.7109375" style="2" customWidth="1"/>
    <col min="495" max="495" width="10.85546875" style="2" bestFit="1" customWidth="1"/>
    <col min="496" max="497" width="8.42578125" style="2" bestFit="1" customWidth="1"/>
    <col min="498" max="499" width="9.28515625" style="2" bestFit="1" customWidth="1"/>
    <col min="500" max="500" width="8.42578125" style="2" bestFit="1" customWidth="1"/>
    <col min="501" max="501" width="9.140625" style="2" bestFit="1" customWidth="1"/>
    <col min="502" max="502" width="9.28515625" style="2" bestFit="1" customWidth="1"/>
    <col min="503" max="512" width="11.42578125" style="2"/>
    <col min="513" max="513" width="4" style="2" customWidth="1"/>
    <col min="514" max="749" width="11.42578125" style="2"/>
    <col min="750" max="750" width="22.7109375" style="2" customWidth="1"/>
    <col min="751" max="751" width="10.85546875" style="2" bestFit="1" customWidth="1"/>
    <col min="752" max="753" width="8.42578125" style="2" bestFit="1" customWidth="1"/>
    <col min="754" max="755" width="9.28515625" style="2" bestFit="1" customWidth="1"/>
    <col min="756" max="756" width="8.42578125" style="2" bestFit="1" customWidth="1"/>
    <col min="757" max="757" width="9.140625" style="2" bestFit="1" customWidth="1"/>
    <col min="758" max="758" width="9.28515625" style="2" bestFit="1" customWidth="1"/>
    <col min="759" max="768" width="11.42578125" style="2"/>
    <col min="769" max="769" width="4" style="2" customWidth="1"/>
    <col min="770" max="1005" width="11.42578125" style="2"/>
    <col min="1006" max="1006" width="22.7109375" style="2" customWidth="1"/>
    <col min="1007" max="1007" width="10.85546875" style="2" bestFit="1" customWidth="1"/>
    <col min="1008" max="1009" width="8.42578125" style="2" bestFit="1" customWidth="1"/>
    <col min="1010" max="1011" width="9.28515625" style="2" bestFit="1" customWidth="1"/>
    <col min="1012" max="1012" width="8.42578125" style="2" bestFit="1" customWidth="1"/>
    <col min="1013" max="1013" width="9.140625" style="2" bestFit="1" customWidth="1"/>
    <col min="1014" max="1014" width="9.28515625" style="2" bestFit="1" customWidth="1"/>
    <col min="1015" max="1024" width="11.42578125" style="2"/>
    <col min="1025" max="1025" width="4" style="2" customWidth="1"/>
    <col min="1026" max="1261" width="11.42578125" style="2"/>
    <col min="1262" max="1262" width="22.7109375" style="2" customWidth="1"/>
    <col min="1263" max="1263" width="10.85546875" style="2" bestFit="1" customWidth="1"/>
    <col min="1264" max="1265" width="8.42578125" style="2" bestFit="1" customWidth="1"/>
    <col min="1266" max="1267" width="9.28515625" style="2" bestFit="1" customWidth="1"/>
    <col min="1268" max="1268" width="8.42578125" style="2" bestFit="1" customWidth="1"/>
    <col min="1269" max="1269" width="9.140625" style="2" bestFit="1" customWidth="1"/>
    <col min="1270" max="1270" width="9.28515625" style="2" bestFit="1" customWidth="1"/>
    <col min="1271" max="1280" width="11.42578125" style="2"/>
    <col min="1281" max="1281" width="4" style="2" customWidth="1"/>
    <col min="1282" max="1517" width="11.42578125" style="2"/>
    <col min="1518" max="1518" width="22.7109375" style="2" customWidth="1"/>
    <col min="1519" max="1519" width="10.85546875" style="2" bestFit="1" customWidth="1"/>
    <col min="1520" max="1521" width="8.42578125" style="2" bestFit="1" customWidth="1"/>
    <col min="1522" max="1523" width="9.28515625" style="2" bestFit="1" customWidth="1"/>
    <col min="1524" max="1524" width="8.42578125" style="2" bestFit="1" customWidth="1"/>
    <col min="1525" max="1525" width="9.140625" style="2" bestFit="1" customWidth="1"/>
    <col min="1526" max="1526" width="9.28515625" style="2" bestFit="1" customWidth="1"/>
    <col min="1527" max="1536" width="11.42578125" style="2"/>
    <col min="1537" max="1537" width="4" style="2" customWidth="1"/>
    <col min="1538" max="1773" width="11.42578125" style="2"/>
    <col min="1774" max="1774" width="22.7109375" style="2" customWidth="1"/>
    <col min="1775" max="1775" width="10.85546875" style="2" bestFit="1" customWidth="1"/>
    <col min="1776" max="1777" width="8.42578125" style="2" bestFit="1" customWidth="1"/>
    <col min="1778" max="1779" width="9.28515625" style="2" bestFit="1" customWidth="1"/>
    <col min="1780" max="1780" width="8.42578125" style="2" bestFit="1" customWidth="1"/>
    <col min="1781" max="1781" width="9.140625" style="2" bestFit="1" customWidth="1"/>
    <col min="1782" max="1782" width="9.28515625" style="2" bestFit="1" customWidth="1"/>
    <col min="1783" max="1792" width="11.42578125" style="2"/>
    <col min="1793" max="1793" width="4" style="2" customWidth="1"/>
    <col min="1794" max="2029" width="11.42578125" style="2"/>
    <col min="2030" max="2030" width="22.7109375" style="2" customWidth="1"/>
    <col min="2031" max="2031" width="10.85546875" style="2" bestFit="1" customWidth="1"/>
    <col min="2032" max="2033" width="8.42578125" style="2" bestFit="1" customWidth="1"/>
    <col min="2034" max="2035" width="9.28515625" style="2" bestFit="1" customWidth="1"/>
    <col min="2036" max="2036" width="8.42578125" style="2" bestFit="1" customWidth="1"/>
    <col min="2037" max="2037" width="9.140625" style="2" bestFit="1" customWidth="1"/>
    <col min="2038" max="2038" width="9.28515625" style="2" bestFit="1" customWidth="1"/>
    <col min="2039" max="2048" width="11.42578125" style="2"/>
    <col min="2049" max="2049" width="4" style="2" customWidth="1"/>
    <col min="2050" max="2285" width="11.42578125" style="2"/>
    <col min="2286" max="2286" width="22.7109375" style="2" customWidth="1"/>
    <col min="2287" max="2287" width="10.85546875" style="2" bestFit="1" customWidth="1"/>
    <col min="2288" max="2289" width="8.42578125" style="2" bestFit="1" customWidth="1"/>
    <col min="2290" max="2291" width="9.28515625" style="2" bestFit="1" customWidth="1"/>
    <col min="2292" max="2292" width="8.42578125" style="2" bestFit="1" customWidth="1"/>
    <col min="2293" max="2293" width="9.140625" style="2" bestFit="1" customWidth="1"/>
    <col min="2294" max="2294" width="9.28515625" style="2" bestFit="1" customWidth="1"/>
    <col min="2295" max="2304" width="11.42578125" style="2"/>
    <col min="2305" max="2305" width="4" style="2" customWidth="1"/>
    <col min="2306" max="2541" width="11.42578125" style="2"/>
    <col min="2542" max="2542" width="22.7109375" style="2" customWidth="1"/>
    <col min="2543" max="2543" width="10.85546875" style="2" bestFit="1" customWidth="1"/>
    <col min="2544" max="2545" width="8.42578125" style="2" bestFit="1" customWidth="1"/>
    <col min="2546" max="2547" width="9.28515625" style="2" bestFit="1" customWidth="1"/>
    <col min="2548" max="2548" width="8.42578125" style="2" bestFit="1" customWidth="1"/>
    <col min="2549" max="2549" width="9.140625" style="2" bestFit="1" customWidth="1"/>
    <col min="2550" max="2550" width="9.28515625" style="2" bestFit="1" customWidth="1"/>
    <col min="2551" max="2560" width="11.42578125" style="2"/>
    <col min="2561" max="2561" width="4" style="2" customWidth="1"/>
    <col min="2562" max="2797" width="11.42578125" style="2"/>
    <col min="2798" max="2798" width="22.7109375" style="2" customWidth="1"/>
    <col min="2799" max="2799" width="10.85546875" style="2" bestFit="1" customWidth="1"/>
    <col min="2800" max="2801" width="8.42578125" style="2" bestFit="1" customWidth="1"/>
    <col min="2802" max="2803" width="9.28515625" style="2" bestFit="1" customWidth="1"/>
    <col min="2804" max="2804" width="8.42578125" style="2" bestFit="1" customWidth="1"/>
    <col min="2805" max="2805" width="9.140625" style="2" bestFit="1" customWidth="1"/>
    <col min="2806" max="2806" width="9.28515625" style="2" bestFit="1" customWidth="1"/>
    <col min="2807" max="2816" width="11.42578125" style="2"/>
    <col min="2817" max="2817" width="4" style="2" customWidth="1"/>
    <col min="2818" max="3053" width="11.42578125" style="2"/>
    <col min="3054" max="3054" width="22.7109375" style="2" customWidth="1"/>
    <col min="3055" max="3055" width="10.85546875" style="2" bestFit="1" customWidth="1"/>
    <col min="3056" max="3057" width="8.42578125" style="2" bestFit="1" customWidth="1"/>
    <col min="3058" max="3059" width="9.28515625" style="2" bestFit="1" customWidth="1"/>
    <col min="3060" max="3060" width="8.42578125" style="2" bestFit="1" customWidth="1"/>
    <col min="3061" max="3061" width="9.140625" style="2" bestFit="1" customWidth="1"/>
    <col min="3062" max="3062" width="9.28515625" style="2" bestFit="1" customWidth="1"/>
    <col min="3063" max="3072" width="11.42578125" style="2"/>
    <col min="3073" max="3073" width="4" style="2" customWidth="1"/>
    <col min="3074" max="3309" width="11.42578125" style="2"/>
    <col min="3310" max="3310" width="22.7109375" style="2" customWidth="1"/>
    <col min="3311" max="3311" width="10.85546875" style="2" bestFit="1" customWidth="1"/>
    <col min="3312" max="3313" width="8.42578125" style="2" bestFit="1" customWidth="1"/>
    <col min="3314" max="3315" width="9.28515625" style="2" bestFit="1" customWidth="1"/>
    <col min="3316" max="3316" width="8.42578125" style="2" bestFit="1" customWidth="1"/>
    <col min="3317" max="3317" width="9.140625" style="2" bestFit="1" customWidth="1"/>
    <col min="3318" max="3318" width="9.28515625" style="2" bestFit="1" customWidth="1"/>
    <col min="3319" max="3328" width="11.42578125" style="2"/>
    <col min="3329" max="3329" width="4" style="2" customWidth="1"/>
    <col min="3330" max="3565" width="11.42578125" style="2"/>
    <col min="3566" max="3566" width="22.7109375" style="2" customWidth="1"/>
    <col min="3567" max="3567" width="10.85546875" style="2" bestFit="1" customWidth="1"/>
    <col min="3568" max="3569" width="8.42578125" style="2" bestFit="1" customWidth="1"/>
    <col min="3570" max="3571" width="9.28515625" style="2" bestFit="1" customWidth="1"/>
    <col min="3572" max="3572" width="8.42578125" style="2" bestFit="1" customWidth="1"/>
    <col min="3573" max="3573" width="9.140625" style="2" bestFit="1" customWidth="1"/>
    <col min="3574" max="3574" width="9.28515625" style="2" bestFit="1" customWidth="1"/>
    <col min="3575" max="3584" width="11.42578125" style="2"/>
    <col min="3585" max="3585" width="4" style="2" customWidth="1"/>
    <col min="3586" max="3821" width="11.42578125" style="2"/>
    <col min="3822" max="3822" width="22.7109375" style="2" customWidth="1"/>
    <col min="3823" max="3823" width="10.85546875" style="2" bestFit="1" customWidth="1"/>
    <col min="3824" max="3825" width="8.42578125" style="2" bestFit="1" customWidth="1"/>
    <col min="3826" max="3827" width="9.28515625" style="2" bestFit="1" customWidth="1"/>
    <col min="3828" max="3828" width="8.42578125" style="2" bestFit="1" customWidth="1"/>
    <col min="3829" max="3829" width="9.140625" style="2" bestFit="1" customWidth="1"/>
    <col min="3830" max="3830" width="9.28515625" style="2" bestFit="1" customWidth="1"/>
    <col min="3831" max="3840" width="11.42578125" style="2"/>
    <col min="3841" max="3841" width="4" style="2" customWidth="1"/>
    <col min="3842" max="4077" width="11.42578125" style="2"/>
    <col min="4078" max="4078" width="22.7109375" style="2" customWidth="1"/>
    <col min="4079" max="4079" width="10.85546875" style="2" bestFit="1" customWidth="1"/>
    <col min="4080" max="4081" width="8.42578125" style="2" bestFit="1" customWidth="1"/>
    <col min="4082" max="4083" width="9.28515625" style="2" bestFit="1" customWidth="1"/>
    <col min="4084" max="4084" width="8.42578125" style="2" bestFit="1" customWidth="1"/>
    <col min="4085" max="4085" width="9.140625" style="2" bestFit="1" customWidth="1"/>
    <col min="4086" max="4086" width="9.28515625" style="2" bestFit="1" customWidth="1"/>
    <col min="4087" max="4096" width="11.42578125" style="2"/>
    <col min="4097" max="4097" width="4" style="2" customWidth="1"/>
    <col min="4098" max="4333" width="11.42578125" style="2"/>
    <col min="4334" max="4334" width="22.7109375" style="2" customWidth="1"/>
    <col min="4335" max="4335" width="10.85546875" style="2" bestFit="1" customWidth="1"/>
    <col min="4336" max="4337" width="8.42578125" style="2" bestFit="1" customWidth="1"/>
    <col min="4338" max="4339" width="9.28515625" style="2" bestFit="1" customWidth="1"/>
    <col min="4340" max="4340" width="8.42578125" style="2" bestFit="1" customWidth="1"/>
    <col min="4341" max="4341" width="9.140625" style="2" bestFit="1" customWidth="1"/>
    <col min="4342" max="4342" width="9.28515625" style="2" bestFit="1" customWidth="1"/>
    <col min="4343" max="4352" width="11.42578125" style="2"/>
    <col min="4353" max="4353" width="4" style="2" customWidth="1"/>
    <col min="4354" max="4589" width="11.42578125" style="2"/>
    <col min="4590" max="4590" width="22.7109375" style="2" customWidth="1"/>
    <col min="4591" max="4591" width="10.85546875" style="2" bestFit="1" customWidth="1"/>
    <col min="4592" max="4593" width="8.42578125" style="2" bestFit="1" customWidth="1"/>
    <col min="4594" max="4595" width="9.28515625" style="2" bestFit="1" customWidth="1"/>
    <col min="4596" max="4596" width="8.42578125" style="2" bestFit="1" customWidth="1"/>
    <col min="4597" max="4597" width="9.140625" style="2" bestFit="1" customWidth="1"/>
    <col min="4598" max="4598" width="9.28515625" style="2" bestFit="1" customWidth="1"/>
    <col min="4599" max="4608" width="11.42578125" style="2"/>
    <col min="4609" max="4609" width="4" style="2" customWidth="1"/>
    <col min="4610" max="4845" width="11.42578125" style="2"/>
    <col min="4846" max="4846" width="22.7109375" style="2" customWidth="1"/>
    <col min="4847" max="4847" width="10.85546875" style="2" bestFit="1" customWidth="1"/>
    <col min="4848" max="4849" width="8.42578125" style="2" bestFit="1" customWidth="1"/>
    <col min="4850" max="4851" width="9.28515625" style="2" bestFit="1" customWidth="1"/>
    <col min="4852" max="4852" width="8.42578125" style="2" bestFit="1" customWidth="1"/>
    <col min="4853" max="4853" width="9.140625" style="2" bestFit="1" customWidth="1"/>
    <col min="4854" max="4854" width="9.28515625" style="2" bestFit="1" customWidth="1"/>
    <col min="4855" max="4864" width="11.42578125" style="2"/>
    <col min="4865" max="4865" width="4" style="2" customWidth="1"/>
    <col min="4866" max="5101" width="11.42578125" style="2"/>
    <col min="5102" max="5102" width="22.7109375" style="2" customWidth="1"/>
    <col min="5103" max="5103" width="10.85546875" style="2" bestFit="1" customWidth="1"/>
    <col min="5104" max="5105" width="8.42578125" style="2" bestFit="1" customWidth="1"/>
    <col min="5106" max="5107" width="9.28515625" style="2" bestFit="1" customWidth="1"/>
    <col min="5108" max="5108" width="8.42578125" style="2" bestFit="1" customWidth="1"/>
    <col min="5109" max="5109" width="9.140625" style="2" bestFit="1" customWidth="1"/>
    <col min="5110" max="5110" width="9.28515625" style="2" bestFit="1" customWidth="1"/>
    <col min="5111" max="5120" width="11.42578125" style="2"/>
    <col min="5121" max="5121" width="4" style="2" customWidth="1"/>
    <col min="5122" max="5357" width="11.42578125" style="2"/>
    <col min="5358" max="5358" width="22.7109375" style="2" customWidth="1"/>
    <col min="5359" max="5359" width="10.85546875" style="2" bestFit="1" customWidth="1"/>
    <col min="5360" max="5361" width="8.42578125" style="2" bestFit="1" customWidth="1"/>
    <col min="5362" max="5363" width="9.28515625" style="2" bestFit="1" customWidth="1"/>
    <col min="5364" max="5364" width="8.42578125" style="2" bestFit="1" customWidth="1"/>
    <col min="5365" max="5365" width="9.140625" style="2" bestFit="1" customWidth="1"/>
    <col min="5366" max="5366" width="9.28515625" style="2" bestFit="1" customWidth="1"/>
    <col min="5367" max="5376" width="11.42578125" style="2"/>
    <col min="5377" max="5377" width="4" style="2" customWidth="1"/>
    <col min="5378" max="5613" width="11.42578125" style="2"/>
    <col min="5614" max="5614" width="22.7109375" style="2" customWidth="1"/>
    <col min="5615" max="5615" width="10.85546875" style="2" bestFit="1" customWidth="1"/>
    <col min="5616" max="5617" width="8.42578125" style="2" bestFit="1" customWidth="1"/>
    <col min="5618" max="5619" width="9.28515625" style="2" bestFit="1" customWidth="1"/>
    <col min="5620" max="5620" width="8.42578125" style="2" bestFit="1" customWidth="1"/>
    <col min="5621" max="5621" width="9.140625" style="2" bestFit="1" customWidth="1"/>
    <col min="5622" max="5622" width="9.28515625" style="2" bestFit="1" customWidth="1"/>
    <col min="5623" max="5632" width="11.42578125" style="2"/>
    <col min="5633" max="5633" width="4" style="2" customWidth="1"/>
    <col min="5634" max="5869" width="11.42578125" style="2"/>
    <col min="5870" max="5870" width="22.7109375" style="2" customWidth="1"/>
    <col min="5871" max="5871" width="10.85546875" style="2" bestFit="1" customWidth="1"/>
    <col min="5872" max="5873" width="8.42578125" style="2" bestFit="1" customWidth="1"/>
    <col min="5874" max="5875" width="9.28515625" style="2" bestFit="1" customWidth="1"/>
    <col min="5876" max="5876" width="8.42578125" style="2" bestFit="1" customWidth="1"/>
    <col min="5877" max="5877" width="9.140625" style="2" bestFit="1" customWidth="1"/>
    <col min="5878" max="5878" width="9.28515625" style="2" bestFit="1" customWidth="1"/>
    <col min="5879" max="5888" width="11.42578125" style="2"/>
    <col min="5889" max="5889" width="4" style="2" customWidth="1"/>
    <col min="5890" max="6125" width="11.42578125" style="2"/>
    <col min="6126" max="6126" width="22.7109375" style="2" customWidth="1"/>
    <col min="6127" max="6127" width="10.85546875" style="2" bestFit="1" customWidth="1"/>
    <col min="6128" max="6129" width="8.42578125" style="2" bestFit="1" customWidth="1"/>
    <col min="6130" max="6131" width="9.28515625" style="2" bestFit="1" customWidth="1"/>
    <col min="6132" max="6132" width="8.42578125" style="2" bestFit="1" customWidth="1"/>
    <col min="6133" max="6133" width="9.140625" style="2" bestFit="1" customWidth="1"/>
    <col min="6134" max="6134" width="9.28515625" style="2" bestFit="1" customWidth="1"/>
    <col min="6135" max="6144" width="11.42578125" style="2"/>
    <col min="6145" max="6145" width="4" style="2" customWidth="1"/>
    <col min="6146" max="6381" width="11.42578125" style="2"/>
    <col min="6382" max="6382" width="22.7109375" style="2" customWidth="1"/>
    <col min="6383" max="6383" width="10.85546875" style="2" bestFit="1" customWidth="1"/>
    <col min="6384" max="6385" width="8.42578125" style="2" bestFit="1" customWidth="1"/>
    <col min="6386" max="6387" width="9.28515625" style="2" bestFit="1" customWidth="1"/>
    <col min="6388" max="6388" width="8.42578125" style="2" bestFit="1" customWidth="1"/>
    <col min="6389" max="6389" width="9.140625" style="2" bestFit="1" customWidth="1"/>
    <col min="6390" max="6390" width="9.28515625" style="2" bestFit="1" customWidth="1"/>
    <col min="6391" max="6400" width="11.42578125" style="2"/>
    <col min="6401" max="6401" width="4" style="2" customWidth="1"/>
    <col min="6402" max="6637" width="11.42578125" style="2"/>
    <col min="6638" max="6638" width="22.7109375" style="2" customWidth="1"/>
    <col min="6639" max="6639" width="10.85546875" style="2" bestFit="1" customWidth="1"/>
    <col min="6640" max="6641" width="8.42578125" style="2" bestFit="1" customWidth="1"/>
    <col min="6642" max="6643" width="9.28515625" style="2" bestFit="1" customWidth="1"/>
    <col min="6644" max="6644" width="8.42578125" style="2" bestFit="1" customWidth="1"/>
    <col min="6645" max="6645" width="9.140625" style="2" bestFit="1" customWidth="1"/>
    <col min="6646" max="6646" width="9.28515625" style="2" bestFit="1" customWidth="1"/>
    <col min="6647" max="6656" width="11.42578125" style="2"/>
    <col min="6657" max="6657" width="4" style="2" customWidth="1"/>
    <col min="6658" max="6893" width="11.42578125" style="2"/>
    <col min="6894" max="6894" width="22.7109375" style="2" customWidth="1"/>
    <col min="6895" max="6895" width="10.85546875" style="2" bestFit="1" customWidth="1"/>
    <col min="6896" max="6897" width="8.42578125" style="2" bestFit="1" customWidth="1"/>
    <col min="6898" max="6899" width="9.28515625" style="2" bestFit="1" customWidth="1"/>
    <col min="6900" max="6900" width="8.42578125" style="2" bestFit="1" customWidth="1"/>
    <col min="6901" max="6901" width="9.140625" style="2" bestFit="1" customWidth="1"/>
    <col min="6902" max="6902" width="9.28515625" style="2" bestFit="1" customWidth="1"/>
    <col min="6903" max="6912" width="11.42578125" style="2"/>
    <col min="6913" max="6913" width="4" style="2" customWidth="1"/>
    <col min="6914" max="7149" width="11.42578125" style="2"/>
    <col min="7150" max="7150" width="22.7109375" style="2" customWidth="1"/>
    <col min="7151" max="7151" width="10.85546875" style="2" bestFit="1" customWidth="1"/>
    <col min="7152" max="7153" width="8.42578125" style="2" bestFit="1" customWidth="1"/>
    <col min="7154" max="7155" width="9.28515625" style="2" bestFit="1" customWidth="1"/>
    <col min="7156" max="7156" width="8.42578125" style="2" bestFit="1" customWidth="1"/>
    <col min="7157" max="7157" width="9.140625" style="2" bestFit="1" customWidth="1"/>
    <col min="7158" max="7158" width="9.28515625" style="2" bestFit="1" customWidth="1"/>
    <col min="7159" max="7168" width="11.42578125" style="2"/>
    <col min="7169" max="7169" width="4" style="2" customWidth="1"/>
    <col min="7170" max="7405" width="11.42578125" style="2"/>
    <col min="7406" max="7406" width="22.7109375" style="2" customWidth="1"/>
    <col min="7407" max="7407" width="10.85546875" style="2" bestFit="1" customWidth="1"/>
    <col min="7408" max="7409" width="8.42578125" style="2" bestFit="1" customWidth="1"/>
    <col min="7410" max="7411" width="9.28515625" style="2" bestFit="1" customWidth="1"/>
    <col min="7412" max="7412" width="8.42578125" style="2" bestFit="1" customWidth="1"/>
    <col min="7413" max="7413" width="9.140625" style="2" bestFit="1" customWidth="1"/>
    <col min="7414" max="7414" width="9.28515625" style="2" bestFit="1" customWidth="1"/>
    <col min="7415" max="7424" width="11.42578125" style="2"/>
    <col min="7425" max="7425" width="4" style="2" customWidth="1"/>
    <col min="7426" max="7661" width="11.42578125" style="2"/>
    <col min="7662" max="7662" width="22.7109375" style="2" customWidth="1"/>
    <col min="7663" max="7663" width="10.85546875" style="2" bestFit="1" customWidth="1"/>
    <col min="7664" max="7665" width="8.42578125" style="2" bestFit="1" customWidth="1"/>
    <col min="7666" max="7667" width="9.28515625" style="2" bestFit="1" customWidth="1"/>
    <col min="7668" max="7668" width="8.42578125" style="2" bestFit="1" customWidth="1"/>
    <col min="7669" max="7669" width="9.140625" style="2" bestFit="1" customWidth="1"/>
    <col min="7670" max="7670" width="9.28515625" style="2" bestFit="1" customWidth="1"/>
    <col min="7671" max="7680" width="11.42578125" style="2"/>
    <col min="7681" max="7681" width="4" style="2" customWidth="1"/>
    <col min="7682" max="7917" width="11.42578125" style="2"/>
    <col min="7918" max="7918" width="22.7109375" style="2" customWidth="1"/>
    <col min="7919" max="7919" width="10.85546875" style="2" bestFit="1" customWidth="1"/>
    <col min="7920" max="7921" width="8.42578125" style="2" bestFit="1" customWidth="1"/>
    <col min="7922" max="7923" width="9.28515625" style="2" bestFit="1" customWidth="1"/>
    <col min="7924" max="7924" width="8.42578125" style="2" bestFit="1" customWidth="1"/>
    <col min="7925" max="7925" width="9.140625" style="2" bestFit="1" customWidth="1"/>
    <col min="7926" max="7926" width="9.28515625" style="2" bestFit="1" customWidth="1"/>
    <col min="7927" max="7936" width="11.42578125" style="2"/>
    <col min="7937" max="7937" width="4" style="2" customWidth="1"/>
    <col min="7938" max="8173" width="11.42578125" style="2"/>
    <col min="8174" max="8174" width="22.7109375" style="2" customWidth="1"/>
    <col min="8175" max="8175" width="10.85546875" style="2" bestFit="1" customWidth="1"/>
    <col min="8176" max="8177" width="8.42578125" style="2" bestFit="1" customWidth="1"/>
    <col min="8178" max="8179" width="9.28515625" style="2" bestFit="1" customWidth="1"/>
    <col min="8180" max="8180" width="8.42578125" style="2" bestFit="1" customWidth="1"/>
    <col min="8181" max="8181" width="9.140625" style="2" bestFit="1" customWidth="1"/>
    <col min="8182" max="8182" width="9.28515625" style="2" bestFit="1" customWidth="1"/>
    <col min="8183" max="8192" width="11.42578125" style="2"/>
    <col min="8193" max="8193" width="4" style="2" customWidth="1"/>
    <col min="8194" max="8429" width="11.42578125" style="2"/>
    <col min="8430" max="8430" width="22.7109375" style="2" customWidth="1"/>
    <col min="8431" max="8431" width="10.85546875" style="2" bestFit="1" customWidth="1"/>
    <col min="8432" max="8433" width="8.42578125" style="2" bestFit="1" customWidth="1"/>
    <col min="8434" max="8435" width="9.28515625" style="2" bestFit="1" customWidth="1"/>
    <col min="8436" max="8436" width="8.42578125" style="2" bestFit="1" customWidth="1"/>
    <col min="8437" max="8437" width="9.140625" style="2" bestFit="1" customWidth="1"/>
    <col min="8438" max="8438" width="9.28515625" style="2" bestFit="1" customWidth="1"/>
    <col min="8439" max="8448" width="11.42578125" style="2"/>
    <col min="8449" max="8449" width="4" style="2" customWidth="1"/>
    <col min="8450" max="8685" width="11.42578125" style="2"/>
    <col min="8686" max="8686" width="22.7109375" style="2" customWidth="1"/>
    <col min="8687" max="8687" width="10.85546875" style="2" bestFit="1" customWidth="1"/>
    <col min="8688" max="8689" width="8.42578125" style="2" bestFit="1" customWidth="1"/>
    <col min="8690" max="8691" width="9.28515625" style="2" bestFit="1" customWidth="1"/>
    <col min="8692" max="8692" width="8.42578125" style="2" bestFit="1" customWidth="1"/>
    <col min="8693" max="8693" width="9.140625" style="2" bestFit="1" customWidth="1"/>
    <col min="8694" max="8694" width="9.28515625" style="2" bestFit="1" customWidth="1"/>
    <col min="8695" max="8704" width="11.42578125" style="2"/>
    <col min="8705" max="8705" width="4" style="2" customWidth="1"/>
    <col min="8706" max="8941" width="11.42578125" style="2"/>
    <col min="8942" max="8942" width="22.7109375" style="2" customWidth="1"/>
    <col min="8943" max="8943" width="10.85546875" style="2" bestFit="1" customWidth="1"/>
    <col min="8944" max="8945" width="8.42578125" style="2" bestFit="1" customWidth="1"/>
    <col min="8946" max="8947" width="9.28515625" style="2" bestFit="1" customWidth="1"/>
    <col min="8948" max="8948" width="8.42578125" style="2" bestFit="1" customWidth="1"/>
    <col min="8949" max="8949" width="9.140625" style="2" bestFit="1" customWidth="1"/>
    <col min="8950" max="8950" width="9.28515625" style="2" bestFit="1" customWidth="1"/>
    <col min="8951" max="8960" width="11.42578125" style="2"/>
    <col min="8961" max="8961" width="4" style="2" customWidth="1"/>
    <col min="8962" max="9197" width="11.42578125" style="2"/>
    <col min="9198" max="9198" width="22.7109375" style="2" customWidth="1"/>
    <col min="9199" max="9199" width="10.85546875" style="2" bestFit="1" customWidth="1"/>
    <col min="9200" max="9201" width="8.42578125" style="2" bestFit="1" customWidth="1"/>
    <col min="9202" max="9203" width="9.28515625" style="2" bestFit="1" customWidth="1"/>
    <col min="9204" max="9204" width="8.42578125" style="2" bestFit="1" customWidth="1"/>
    <col min="9205" max="9205" width="9.140625" style="2" bestFit="1" customWidth="1"/>
    <col min="9206" max="9206" width="9.28515625" style="2" bestFit="1" customWidth="1"/>
    <col min="9207" max="9216" width="11.42578125" style="2"/>
    <col min="9217" max="9217" width="4" style="2" customWidth="1"/>
    <col min="9218" max="9453" width="11.42578125" style="2"/>
    <col min="9454" max="9454" width="22.7109375" style="2" customWidth="1"/>
    <col min="9455" max="9455" width="10.85546875" style="2" bestFit="1" customWidth="1"/>
    <col min="9456" max="9457" width="8.42578125" style="2" bestFit="1" customWidth="1"/>
    <col min="9458" max="9459" width="9.28515625" style="2" bestFit="1" customWidth="1"/>
    <col min="9460" max="9460" width="8.42578125" style="2" bestFit="1" customWidth="1"/>
    <col min="9461" max="9461" width="9.140625" style="2" bestFit="1" customWidth="1"/>
    <col min="9462" max="9462" width="9.28515625" style="2" bestFit="1" customWidth="1"/>
    <col min="9463" max="9472" width="11.42578125" style="2"/>
    <col min="9473" max="9473" width="4" style="2" customWidth="1"/>
    <col min="9474" max="9709" width="11.42578125" style="2"/>
    <col min="9710" max="9710" width="22.7109375" style="2" customWidth="1"/>
    <col min="9711" max="9711" width="10.85546875" style="2" bestFit="1" customWidth="1"/>
    <col min="9712" max="9713" width="8.42578125" style="2" bestFit="1" customWidth="1"/>
    <col min="9714" max="9715" width="9.28515625" style="2" bestFit="1" customWidth="1"/>
    <col min="9716" max="9716" width="8.42578125" style="2" bestFit="1" customWidth="1"/>
    <col min="9717" max="9717" width="9.140625" style="2" bestFit="1" customWidth="1"/>
    <col min="9718" max="9718" width="9.28515625" style="2" bestFit="1" customWidth="1"/>
    <col min="9719" max="9728" width="11.42578125" style="2"/>
    <col min="9729" max="9729" width="4" style="2" customWidth="1"/>
    <col min="9730" max="9965" width="11.42578125" style="2"/>
    <col min="9966" max="9966" width="22.7109375" style="2" customWidth="1"/>
    <col min="9967" max="9967" width="10.85546875" style="2" bestFit="1" customWidth="1"/>
    <col min="9968" max="9969" width="8.42578125" style="2" bestFit="1" customWidth="1"/>
    <col min="9970" max="9971" width="9.28515625" style="2" bestFit="1" customWidth="1"/>
    <col min="9972" max="9972" width="8.42578125" style="2" bestFit="1" customWidth="1"/>
    <col min="9973" max="9973" width="9.140625" style="2" bestFit="1" customWidth="1"/>
    <col min="9974" max="9974" width="9.28515625" style="2" bestFit="1" customWidth="1"/>
    <col min="9975" max="9984" width="11.42578125" style="2"/>
    <col min="9985" max="9985" width="4" style="2" customWidth="1"/>
    <col min="9986" max="10221" width="11.42578125" style="2"/>
    <col min="10222" max="10222" width="22.7109375" style="2" customWidth="1"/>
    <col min="10223" max="10223" width="10.85546875" style="2" bestFit="1" customWidth="1"/>
    <col min="10224" max="10225" width="8.42578125" style="2" bestFit="1" customWidth="1"/>
    <col min="10226" max="10227" width="9.28515625" style="2" bestFit="1" customWidth="1"/>
    <col min="10228" max="10228" width="8.42578125" style="2" bestFit="1" customWidth="1"/>
    <col min="10229" max="10229" width="9.140625" style="2" bestFit="1" customWidth="1"/>
    <col min="10230" max="10230" width="9.28515625" style="2" bestFit="1" customWidth="1"/>
    <col min="10231" max="10240" width="11.42578125" style="2"/>
    <col min="10241" max="10241" width="4" style="2" customWidth="1"/>
    <col min="10242" max="10477" width="11.42578125" style="2"/>
    <col min="10478" max="10478" width="22.7109375" style="2" customWidth="1"/>
    <col min="10479" max="10479" width="10.85546875" style="2" bestFit="1" customWidth="1"/>
    <col min="10480" max="10481" width="8.42578125" style="2" bestFit="1" customWidth="1"/>
    <col min="10482" max="10483" width="9.28515625" style="2" bestFit="1" customWidth="1"/>
    <col min="10484" max="10484" width="8.42578125" style="2" bestFit="1" customWidth="1"/>
    <col min="10485" max="10485" width="9.140625" style="2" bestFit="1" customWidth="1"/>
    <col min="10486" max="10486" width="9.28515625" style="2" bestFit="1" customWidth="1"/>
    <col min="10487" max="10496" width="11.42578125" style="2"/>
    <col min="10497" max="10497" width="4" style="2" customWidth="1"/>
    <col min="10498" max="10733" width="11.42578125" style="2"/>
    <col min="10734" max="10734" width="22.7109375" style="2" customWidth="1"/>
    <col min="10735" max="10735" width="10.85546875" style="2" bestFit="1" customWidth="1"/>
    <col min="10736" max="10737" width="8.42578125" style="2" bestFit="1" customWidth="1"/>
    <col min="10738" max="10739" width="9.28515625" style="2" bestFit="1" customWidth="1"/>
    <col min="10740" max="10740" width="8.42578125" style="2" bestFit="1" customWidth="1"/>
    <col min="10741" max="10741" width="9.140625" style="2" bestFit="1" customWidth="1"/>
    <col min="10742" max="10742" width="9.28515625" style="2" bestFit="1" customWidth="1"/>
    <col min="10743" max="10752" width="11.42578125" style="2"/>
    <col min="10753" max="10753" width="4" style="2" customWidth="1"/>
    <col min="10754" max="10989" width="11.42578125" style="2"/>
    <col min="10990" max="10990" width="22.7109375" style="2" customWidth="1"/>
    <col min="10991" max="10991" width="10.85546875" style="2" bestFit="1" customWidth="1"/>
    <col min="10992" max="10993" width="8.42578125" style="2" bestFit="1" customWidth="1"/>
    <col min="10994" max="10995" width="9.28515625" style="2" bestFit="1" customWidth="1"/>
    <col min="10996" max="10996" width="8.42578125" style="2" bestFit="1" customWidth="1"/>
    <col min="10997" max="10997" width="9.140625" style="2" bestFit="1" customWidth="1"/>
    <col min="10998" max="10998" width="9.28515625" style="2" bestFit="1" customWidth="1"/>
    <col min="10999" max="11008" width="11.42578125" style="2"/>
    <col min="11009" max="11009" width="4" style="2" customWidth="1"/>
    <col min="11010" max="11245" width="11.42578125" style="2"/>
    <col min="11246" max="11246" width="22.7109375" style="2" customWidth="1"/>
    <col min="11247" max="11247" width="10.85546875" style="2" bestFit="1" customWidth="1"/>
    <col min="11248" max="11249" width="8.42578125" style="2" bestFit="1" customWidth="1"/>
    <col min="11250" max="11251" width="9.28515625" style="2" bestFit="1" customWidth="1"/>
    <col min="11252" max="11252" width="8.42578125" style="2" bestFit="1" customWidth="1"/>
    <col min="11253" max="11253" width="9.140625" style="2" bestFit="1" customWidth="1"/>
    <col min="11254" max="11254" width="9.28515625" style="2" bestFit="1" customWidth="1"/>
    <col min="11255" max="11264" width="11.42578125" style="2"/>
    <col min="11265" max="11265" width="4" style="2" customWidth="1"/>
    <col min="11266" max="11501" width="11.42578125" style="2"/>
    <col min="11502" max="11502" width="22.7109375" style="2" customWidth="1"/>
    <col min="11503" max="11503" width="10.85546875" style="2" bestFit="1" customWidth="1"/>
    <col min="11504" max="11505" width="8.42578125" style="2" bestFit="1" customWidth="1"/>
    <col min="11506" max="11507" width="9.28515625" style="2" bestFit="1" customWidth="1"/>
    <col min="11508" max="11508" width="8.42578125" style="2" bestFit="1" customWidth="1"/>
    <col min="11509" max="11509" width="9.140625" style="2" bestFit="1" customWidth="1"/>
    <col min="11510" max="11510" width="9.28515625" style="2" bestFit="1" customWidth="1"/>
    <col min="11511" max="11520" width="11.42578125" style="2"/>
    <col min="11521" max="11521" width="4" style="2" customWidth="1"/>
    <col min="11522" max="11757" width="11.42578125" style="2"/>
    <col min="11758" max="11758" width="22.7109375" style="2" customWidth="1"/>
    <col min="11759" max="11759" width="10.85546875" style="2" bestFit="1" customWidth="1"/>
    <col min="11760" max="11761" width="8.42578125" style="2" bestFit="1" customWidth="1"/>
    <col min="11762" max="11763" width="9.28515625" style="2" bestFit="1" customWidth="1"/>
    <col min="11764" max="11764" width="8.42578125" style="2" bestFit="1" customWidth="1"/>
    <col min="11765" max="11765" width="9.140625" style="2" bestFit="1" customWidth="1"/>
    <col min="11766" max="11766" width="9.28515625" style="2" bestFit="1" customWidth="1"/>
    <col min="11767" max="11776" width="11.42578125" style="2"/>
    <col min="11777" max="11777" width="4" style="2" customWidth="1"/>
    <col min="11778" max="12013" width="11.42578125" style="2"/>
    <col min="12014" max="12014" width="22.7109375" style="2" customWidth="1"/>
    <col min="12015" max="12015" width="10.85546875" style="2" bestFit="1" customWidth="1"/>
    <col min="12016" max="12017" width="8.42578125" style="2" bestFit="1" customWidth="1"/>
    <col min="12018" max="12019" width="9.28515625" style="2" bestFit="1" customWidth="1"/>
    <col min="12020" max="12020" width="8.42578125" style="2" bestFit="1" customWidth="1"/>
    <col min="12021" max="12021" width="9.140625" style="2" bestFit="1" customWidth="1"/>
    <col min="12022" max="12022" width="9.28515625" style="2" bestFit="1" customWidth="1"/>
    <col min="12023" max="12032" width="11.42578125" style="2"/>
    <col min="12033" max="12033" width="4" style="2" customWidth="1"/>
    <col min="12034" max="12269" width="11.42578125" style="2"/>
    <col min="12270" max="12270" width="22.7109375" style="2" customWidth="1"/>
    <col min="12271" max="12271" width="10.85546875" style="2" bestFit="1" customWidth="1"/>
    <col min="12272" max="12273" width="8.42578125" style="2" bestFit="1" customWidth="1"/>
    <col min="12274" max="12275" width="9.28515625" style="2" bestFit="1" customWidth="1"/>
    <col min="12276" max="12276" width="8.42578125" style="2" bestFit="1" customWidth="1"/>
    <col min="12277" max="12277" width="9.140625" style="2" bestFit="1" customWidth="1"/>
    <col min="12278" max="12278" width="9.28515625" style="2" bestFit="1" customWidth="1"/>
    <col min="12279" max="12288" width="11.42578125" style="2"/>
    <col min="12289" max="12289" width="4" style="2" customWidth="1"/>
    <col min="12290" max="12525" width="11.42578125" style="2"/>
    <col min="12526" max="12526" width="22.7109375" style="2" customWidth="1"/>
    <col min="12527" max="12527" width="10.85546875" style="2" bestFit="1" customWidth="1"/>
    <col min="12528" max="12529" width="8.42578125" style="2" bestFit="1" customWidth="1"/>
    <col min="12530" max="12531" width="9.28515625" style="2" bestFit="1" customWidth="1"/>
    <col min="12532" max="12532" width="8.42578125" style="2" bestFit="1" customWidth="1"/>
    <col min="12533" max="12533" width="9.140625" style="2" bestFit="1" customWidth="1"/>
    <col min="12534" max="12534" width="9.28515625" style="2" bestFit="1" customWidth="1"/>
    <col min="12535" max="12544" width="11.42578125" style="2"/>
    <col min="12545" max="12545" width="4" style="2" customWidth="1"/>
    <col min="12546" max="12781" width="11.42578125" style="2"/>
    <col min="12782" max="12782" width="22.7109375" style="2" customWidth="1"/>
    <col min="12783" max="12783" width="10.85546875" style="2" bestFit="1" customWidth="1"/>
    <col min="12784" max="12785" width="8.42578125" style="2" bestFit="1" customWidth="1"/>
    <col min="12786" max="12787" width="9.28515625" style="2" bestFit="1" customWidth="1"/>
    <col min="12788" max="12788" width="8.42578125" style="2" bestFit="1" customWidth="1"/>
    <col min="12789" max="12789" width="9.140625" style="2" bestFit="1" customWidth="1"/>
    <col min="12790" max="12790" width="9.28515625" style="2" bestFit="1" customWidth="1"/>
    <col min="12791" max="12800" width="11.42578125" style="2"/>
    <col min="12801" max="12801" width="4" style="2" customWidth="1"/>
    <col min="12802" max="13037" width="11.42578125" style="2"/>
    <col min="13038" max="13038" width="22.7109375" style="2" customWidth="1"/>
    <col min="13039" max="13039" width="10.85546875" style="2" bestFit="1" customWidth="1"/>
    <col min="13040" max="13041" width="8.42578125" style="2" bestFit="1" customWidth="1"/>
    <col min="13042" max="13043" width="9.28515625" style="2" bestFit="1" customWidth="1"/>
    <col min="13044" max="13044" width="8.42578125" style="2" bestFit="1" customWidth="1"/>
    <col min="13045" max="13045" width="9.140625" style="2" bestFit="1" customWidth="1"/>
    <col min="13046" max="13046" width="9.28515625" style="2" bestFit="1" customWidth="1"/>
    <col min="13047" max="13056" width="11.42578125" style="2"/>
    <col min="13057" max="13057" width="4" style="2" customWidth="1"/>
    <col min="13058" max="13293" width="11.42578125" style="2"/>
    <col min="13294" max="13294" width="22.7109375" style="2" customWidth="1"/>
    <col min="13295" max="13295" width="10.85546875" style="2" bestFit="1" customWidth="1"/>
    <col min="13296" max="13297" width="8.42578125" style="2" bestFit="1" customWidth="1"/>
    <col min="13298" max="13299" width="9.28515625" style="2" bestFit="1" customWidth="1"/>
    <col min="13300" max="13300" width="8.42578125" style="2" bestFit="1" customWidth="1"/>
    <col min="13301" max="13301" width="9.140625" style="2" bestFit="1" customWidth="1"/>
    <col min="13302" max="13302" width="9.28515625" style="2" bestFit="1" customWidth="1"/>
    <col min="13303" max="13312" width="11.42578125" style="2"/>
    <col min="13313" max="13313" width="4" style="2" customWidth="1"/>
    <col min="13314" max="13549" width="11.42578125" style="2"/>
    <col min="13550" max="13550" width="22.7109375" style="2" customWidth="1"/>
    <col min="13551" max="13551" width="10.85546875" style="2" bestFit="1" customWidth="1"/>
    <col min="13552" max="13553" width="8.42578125" style="2" bestFit="1" customWidth="1"/>
    <col min="13554" max="13555" width="9.28515625" style="2" bestFit="1" customWidth="1"/>
    <col min="13556" max="13556" width="8.42578125" style="2" bestFit="1" customWidth="1"/>
    <col min="13557" max="13557" width="9.140625" style="2" bestFit="1" customWidth="1"/>
    <col min="13558" max="13558" width="9.28515625" style="2" bestFit="1" customWidth="1"/>
    <col min="13559" max="13568" width="11.42578125" style="2"/>
    <col min="13569" max="13569" width="4" style="2" customWidth="1"/>
    <col min="13570" max="13805" width="11.42578125" style="2"/>
    <col min="13806" max="13806" width="22.7109375" style="2" customWidth="1"/>
    <col min="13807" max="13807" width="10.85546875" style="2" bestFit="1" customWidth="1"/>
    <col min="13808" max="13809" width="8.42578125" style="2" bestFit="1" customWidth="1"/>
    <col min="13810" max="13811" width="9.28515625" style="2" bestFit="1" customWidth="1"/>
    <col min="13812" max="13812" width="8.42578125" style="2" bestFit="1" customWidth="1"/>
    <col min="13813" max="13813" width="9.140625" style="2" bestFit="1" customWidth="1"/>
    <col min="13814" max="13814" width="9.28515625" style="2" bestFit="1" customWidth="1"/>
    <col min="13815" max="13824" width="11.42578125" style="2"/>
    <col min="13825" max="13825" width="4" style="2" customWidth="1"/>
    <col min="13826" max="14061" width="11.42578125" style="2"/>
    <col min="14062" max="14062" width="22.7109375" style="2" customWidth="1"/>
    <col min="14063" max="14063" width="10.85546875" style="2" bestFit="1" customWidth="1"/>
    <col min="14064" max="14065" width="8.42578125" style="2" bestFit="1" customWidth="1"/>
    <col min="14066" max="14067" width="9.28515625" style="2" bestFit="1" customWidth="1"/>
    <col min="14068" max="14068" width="8.42578125" style="2" bestFit="1" customWidth="1"/>
    <col min="14069" max="14069" width="9.140625" style="2" bestFit="1" customWidth="1"/>
    <col min="14070" max="14070" width="9.28515625" style="2" bestFit="1" customWidth="1"/>
    <col min="14071" max="14080" width="11.42578125" style="2"/>
    <col min="14081" max="14081" width="4" style="2" customWidth="1"/>
    <col min="14082" max="14317" width="11.42578125" style="2"/>
    <col min="14318" max="14318" width="22.7109375" style="2" customWidth="1"/>
    <col min="14319" max="14319" width="10.85546875" style="2" bestFit="1" customWidth="1"/>
    <col min="14320" max="14321" width="8.42578125" style="2" bestFit="1" customWidth="1"/>
    <col min="14322" max="14323" width="9.28515625" style="2" bestFit="1" customWidth="1"/>
    <col min="14324" max="14324" width="8.42578125" style="2" bestFit="1" customWidth="1"/>
    <col min="14325" max="14325" width="9.140625" style="2" bestFit="1" customWidth="1"/>
    <col min="14326" max="14326" width="9.28515625" style="2" bestFit="1" customWidth="1"/>
    <col min="14327" max="14336" width="11.42578125" style="2"/>
    <col min="14337" max="14337" width="4" style="2" customWidth="1"/>
    <col min="14338" max="14573" width="11.42578125" style="2"/>
    <col min="14574" max="14574" width="22.7109375" style="2" customWidth="1"/>
    <col min="14575" max="14575" width="10.85546875" style="2" bestFit="1" customWidth="1"/>
    <col min="14576" max="14577" width="8.42578125" style="2" bestFit="1" customWidth="1"/>
    <col min="14578" max="14579" width="9.28515625" style="2" bestFit="1" customWidth="1"/>
    <col min="14580" max="14580" width="8.42578125" style="2" bestFit="1" customWidth="1"/>
    <col min="14581" max="14581" width="9.140625" style="2" bestFit="1" customWidth="1"/>
    <col min="14582" max="14582" width="9.28515625" style="2" bestFit="1" customWidth="1"/>
    <col min="14583" max="14592" width="11.42578125" style="2"/>
    <col min="14593" max="14593" width="4" style="2" customWidth="1"/>
    <col min="14594" max="14829" width="11.42578125" style="2"/>
    <col min="14830" max="14830" width="22.7109375" style="2" customWidth="1"/>
    <col min="14831" max="14831" width="10.85546875" style="2" bestFit="1" customWidth="1"/>
    <col min="14832" max="14833" width="8.42578125" style="2" bestFit="1" customWidth="1"/>
    <col min="14834" max="14835" width="9.28515625" style="2" bestFit="1" customWidth="1"/>
    <col min="14836" max="14836" width="8.42578125" style="2" bestFit="1" customWidth="1"/>
    <col min="14837" max="14837" width="9.140625" style="2" bestFit="1" customWidth="1"/>
    <col min="14838" max="14838" width="9.28515625" style="2" bestFit="1" customWidth="1"/>
    <col min="14839" max="14848" width="11.42578125" style="2"/>
    <col min="14849" max="14849" width="4" style="2" customWidth="1"/>
    <col min="14850" max="15085" width="11.42578125" style="2"/>
    <col min="15086" max="15086" width="22.7109375" style="2" customWidth="1"/>
    <col min="15087" max="15087" width="10.85546875" style="2" bestFit="1" customWidth="1"/>
    <col min="15088" max="15089" width="8.42578125" style="2" bestFit="1" customWidth="1"/>
    <col min="15090" max="15091" width="9.28515625" style="2" bestFit="1" customWidth="1"/>
    <col min="15092" max="15092" width="8.42578125" style="2" bestFit="1" customWidth="1"/>
    <col min="15093" max="15093" width="9.140625" style="2" bestFit="1" customWidth="1"/>
    <col min="15094" max="15094" width="9.28515625" style="2" bestFit="1" customWidth="1"/>
    <col min="15095" max="15104" width="11.42578125" style="2"/>
    <col min="15105" max="15105" width="4" style="2" customWidth="1"/>
    <col min="15106" max="15341" width="11.42578125" style="2"/>
    <col min="15342" max="15342" width="22.7109375" style="2" customWidth="1"/>
    <col min="15343" max="15343" width="10.85546875" style="2" bestFit="1" customWidth="1"/>
    <col min="15344" max="15345" width="8.42578125" style="2" bestFit="1" customWidth="1"/>
    <col min="15346" max="15347" width="9.28515625" style="2" bestFit="1" customWidth="1"/>
    <col min="15348" max="15348" width="8.42578125" style="2" bestFit="1" customWidth="1"/>
    <col min="15349" max="15349" width="9.140625" style="2" bestFit="1" customWidth="1"/>
    <col min="15350" max="15350" width="9.28515625" style="2" bestFit="1" customWidth="1"/>
    <col min="15351" max="15360" width="11.42578125" style="2"/>
    <col min="15361" max="15361" width="4" style="2" customWidth="1"/>
    <col min="15362" max="15597" width="11.42578125" style="2"/>
    <col min="15598" max="15598" width="22.7109375" style="2" customWidth="1"/>
    <col min="15599" max="15599" width="10.85546875" style="2" bestFit="1" customWidth="1"/>
    <col min="15600" max="15601" width="8.42578125" style="2" bestFit="1" customWidth="1"/>
    <col min="15602" max="15603" width="9.28515625" style="2" bestFit="1" customWidth="1"/>
    <col min="15604" max="15604" width="8.42578125" style="2" bestFit="1" customWidth="1"/>
    <col min="15605" max="15605" width="9.140625" style="2" bestFit="1" customWidth="1"/>
    <col min="15606" max="15606" width="9.28515625" style="2" bestFit="1" customWidth="1"/>
    <col min="15607" max="15616" width="11.42578125" style="2"/>
    <col min="15617" max="15617" width="4" style="2" customWidth="1"/>
    <col min="15618" max="15853" width="11.42578125" style="2"/>
    <col min="15854" max="15854" width="22.7109375" style="2" customWidth="1"/>
    <col min="15855" max="15855" width="10.85546875" style="2" bestFit="1" customWidth="1"/>
    <col min="15856" max="15857" width="8.42578125" style="2" bestFit="1" customWidth="1"/>
    <col min="15858" max="15859" width="9.28515625" style="2" bestFit="1" customWidth="1"/>
    <col min="15860" max="15860" width="8.42578125" style="2" bestFit="1" customWidth="1"/>
    <col min="15861" max="15861" width="9.140625" style="2" bestFit="1" customWidth="1"/>
    <col min="15862" max="15862" width="9.28515625" style="2" bestFit="1" customWidth="1"/>
    <col min="15863" max="15872" width="11.42578125" style="2"/>
    <col min="15873" max="15873" width="4" style="2" customWidth="1"/>
    <col min="15874" max="16109" width="11.42578125" style="2"/>
    <col min="16110" max="16110" width="22.7109375" style="2" customWidth="1"/>
    <col min="16111" max="16111" width="10.85546875" style="2" bestFit="1" customWidth="1"/>
    <col min="16112" max="16113" width="8.42578125" style="2" bestFit="1" customWidth="1"/>
    <col min="16114" max="16115" width="9.28515625" style="2" bestFit="1" customWidth="1"/>
    <col min="16116" max="16116" width="8.42578125" style="2" bestFit="1" customWidth="1"/>
    <col min="16117" max="16117" width="9.140625" style="2" bestFit="1" customWidth="1"/>
    <col min="16118" max="16118" width="9.28515625" style="2" bestFit="1" customWidth="1"/>
    <col min="16119" max="16128" width="11.42578125" style="2"/>
    <col min="16129" max="16129" width="4" style="2" customWidth="1"/>
    <col min="16130" max="16384" width="11.42578125" style="2"/>
  </cols>
  <sheetData>
    <row r="1" spans="1:10" ht="15" x14ac:dyDescent="0.25">
      <c r="A1" s="2" t="s">
        <v>442</v>
      </c>
      <c r="J1" s="81" t="s">
        <v>6</v>
      </c>
    </row>
    <row r="3" spans="1:10" ht="12.75" customHeight="1" x14ac:dyDescent="0.2">
      <c r="A3" s="196" t="s">
        <v>10</v>
      </c>
      <c r="B3" s="198" t="s">
        <v>1</v>
      </c>
      <c r="C3" s="198"/>
      <c r="D3" s="198"/>
      <c r="E3" s="198"/>
      <c r="F3" s="198"/>
      <c r="G3" s="198"/>
      <c r="H3" s="198"/>
      <c r="I3" s="199"/>
    </row>
    <row r="4" spans="1:10" ht="12.75" customHeight="1" x14ac:dyDescent="0.2">
      <c r="A4" s="197"/>
      <c r="B4" s="144" t="s">
        <v>11</v>
      </c>
      <c r="C4" s="144" t="s">
        <v>12</v>
      </c>
      <c r="D4" s="144" t="s">
        <v>13</v>
      </c>
      <c r="E4" s="144" t="s">
        <v>14</v>
      </c>
      <c r="F4" s="144" t="s">
        <v>15</v>
      </c>
      <c r="G4" s="144" t="s">
        <v>16</v>
      </c>
      <c r="H4" s="144" t="s">
        <v>17</v>
      </c>
      <c r="I4" s="145" t="s">
        <v>18</v>
      </c>
    </row>
    <row r="5" spans="1:10" x14ac:dyDescent="0.2">
      <c r="A5" s="146" t="s">
        <v>19</v>
      </c>
      <c r="B5" s="8">
        <v>3221</v>
      </c>
      <c r="C5" s="8">
        <v>7805</v>
      </c>
      <c r="D5" s="8">
        <v>12230</v>
      </c>
      <c r="E5" s="8">
        <v>22479</v>
      </c>
      <c r="F5" s="8">
        <v>39303</v>
      </c>
      <c r="G5" s="8">
        <v>30567</v>
      </c>
      <c r="H5" s="8">
        <v>15257</v>
      </c>
      <c r="I5" s="9">
        <f>SUM(B5:H5)</f>
        <v>130862</v>
      </c>
    </row>
    <row r="6" spans="1:10" x14ac:dyDescent="0.2">
      <c r="A6" s="146" t="s">
        <v>20</v>
      </c>
      <c r="B6" s="10">
        <f t="shared" ref="B6:H6" si="0">(B5/$I5)*100</f>
        <v>2.4613715211444118</v>
      </c>
      <c r="C6" s="10">
        <f t="shared" si="0"/>
        <v>5.9642982684048844</v>
      </c>
      <c r="D6" s="10">
        <f t="shared" si="0"/>
        <v>9.3457229753480764</v>
      </c>
      <c r="E6" s="10">
        <f t="shared" si="0"/>
        <v>17.177637511271413</v>
      </c>
      <c r="F6" s="10">
        <f t="shared" si="0"/>
        <v>30.033928871635769</v>
      </c>
      <c r="G6" s="10">
        <f t="shared" si="0"/>
        <v>23.35819412816555</v>
      </c>
      <c r="H6" s="10">
        <f t="shared" si="0"/>
        <v>11.658846724029894</v>
      </c>
      <c r="I6" s="11">
        <f>SUM(B6:H6)</f>
        <v>100</v>
      </c>
    </row>
    <row r="7" spans="1:10" x14ac:dyDescent="0.2">
      <c r="A7" s="146" t="s">
        <v>21</v>
      </c>
      <c r="B7" s="8">
        <v>19578</v>
      </c>
      <c r="C7" s="8">
        <v>14299</v>
      </c>
      <c r="D7" s="8">
        <v>7240</v>
      </c>
      <c r="E7" s="8">
        <v>5871</v>
      </c>
      <c r="F7" s="8">
        <v>4003</v>
      </c>
      <c r="G7" s="8">
        <v>1011</v>
      </c>
      <c r="H7" s="8">
        <v>617</v>
      </c>
      <c r="I7" s="9">
        <f>SUM(B7:H7)</f>
        <v>52619</v>
      </c>
    </row>
    <row r="8" spans="1:10" x14ac:dyDescent="0.2">
      <c r="A8" s="147" t="s">
        <v>20</v>
      </c>
      <c r="B8" s="12">
        <f t="shared" ref="B8:H8" si="1">(B7/$I7)*100</f>
        <v>37.20709249510633</v>
      </c>
      <c r="C8" s="12">
        <f t="shared" si="1"/>
        <v>27.174594728140029</v>
      </c>
      <c r="D8" s="12">
        <f t="shared" si="1"/>
        <v>13.759288469944316</v>
      </c>
      <c r="E8" s="12">
        <f t="shared" si="1"/>
        <v>11.157566658431366</v>
      </c>
      <c r="F8" s="12">
        <f t="shared" si="1"/>
        <v>7.6075181968490471</v>
      </c>
      <c r="G8" s="12">
        <f t="shared" si="1"/>
        <v>1.921359204849959</v>
      </c>
      <c r="H8" s="12">
        <f t="shared" si="1"/>
        <v>1.1725802466789563</v>
      </c>
      <c r="I8" s="13">
        <f>SUM(B8:H8)</f>
        <v>100.00000000000001</v>
      </c>
      <c r="J8" s="3"/>
    </row>
    <row r="9" spans="1:10" x14ac:dyDescent="0.2">
      <c r="B9" s="4" t="s">
        <v>8</v>
      </c>
      <c r="C9" s="5"/>
      <c r="D9" s="5"/>
      <c r="E9" s="5"/>
      <c r="F9" s="5"/>
      <c r="G9" s="5"/>
      <c r="H9" s="5"/>
      <c r="I9" s="5"/>
    </row>
    <row r="11" spans="1:10" ht="12.75" customHeight="1" x14ac:dyDescent="0.2">
      <c r="A11" s="196" t="s">
        <v>10</v>
      </c>
      <c r="B11" s="198" t="s">
        <v>2</v>
      </c>
      <c r="C11" s="198"/>
      <c r="D11" s="198"/>
      <c r="E11" s="198"/>
      <c r="F11" s="198"/>
      <c r="G11" s="198"/>
      <c r="H11" s="198"/>
      <c r="I11" s="199"/>
    </row>
    <row r="12" spans="1:10" ht="12.75" customHeight="1" x14ac:dyDescent="0.2">
      <c r="A12" s="197"/>
      <c r="B12" s="144" t="s">
        <v>11</v>
      </c>
      <c r="C12" s="144" t="s">
        <v>12</v>
      </c>
      <c r="D12" s="144" t="s">
        <v>13</v>
      </c>
      <c r="E12" s="144" t="s">
        <v>14</v>
      </c>
      <c r="F12" s="144" t="s">
        <v>15</v>
      </c>
      <c r="G12" s="144" t="s">
        <v>16</v>
      </c>
      <c r="H12" s="144" t="s">
        <v>17</v>
      </c>
      <c r="I12" s="145" t="s">
        <v>18</v>
      </c>
    </row>
    <row r="13" spans="1:10" x14ac:dyDescent="0.2">
      <c r="A13" s="146" t="s">
        <v>19</v>
      </c>
      <c r="B13" s="8">
        <v>2649</v>
      </c>
      <c r="C13" s="8">
        <v>8709</v>
      </c>
      <c r="D13" s="8">
        <v>14080</v>
      </c>
      <c r="E13" s="8">
        <v>28903</v>
      </c>
      <c r="F13" s="8">
        <v>45376</v>
      </c>
      <c r="G13" s="8">
        <v>26062</v>
      </c>
      <c r="H13" s="8">
        <v>13217</v>
      </c>
      <c r="I13" s="9">
        <f>SUM(B13:H13)</f>
        <v>138996</v>
      </c>
    </row>
    <row r="14" spans="1:10" x14ac:dyDescent="0.2">
      <c r="A14" s="146" t="s">
        <v>20</v>
      </c>
      <c r="B14" s="10">
        <f t="shared" ref="B14:H14" si="2">(B13/$I13)*100</f>
        <v>1.9058102391435725</v>
      </c>
      <c r="C14" s="10">
        <f t="shared" si="2"/>
        <v>6.2656479323145984</v>
      </c>
      <c r="D14" s="10">
        <f t="shared" si="2"/>
        <v>10.129787907565685</v>
      </c>
      <c r="E14" s="10">
        <f t="shared" si="2"/>
        <v>20.794123571901348</v>
      </c>
      <c r="F14" s="10">
        <f t="shared" si="2"/>
        <v>32.645543756654867</v>
      </c>
      <c r="G14" s="10">
        <f t="shared" si="2"/>
        <v>18.750179861290974</v>
      </c>
      <c r="H14" s="10">
        <f t="shared" si="2"/>
        <v>9.5089067311289543</v>
      </c>
      <c r="I14" s="11">
        <f>SUM(B14:H14)</f>
        <v>100.00000000000001</v>
      </c>
    </row>
    <row r="15" spans="1:10" x14ac:dyDescent="0.2">
      <c r="A15" s="146" t="s">
        <v>21</v>
      </c>
      <c r="B15" s="8">
        <v>22137</v>
      </c>
      <c r="C15" s="8">
        <v>28403</v>
      </c>
      <c r="D15" s="8">
        <v>23756</v>
      </c>
      <c r="E15" s="8">
        <v>25542</v>
      </c>
      <c r="F15" s="8">
        <v>16335</v>
      </c>
      <c r="G15" s="8">
        <v>2985</v>
      </c>
      <c r="H15" s="8">
        <v>519</v>
      </c>
      <c r="I15" s="9">
        <f>SUM(B15:H15)</f>
        <v>119677</v>
      </c>
    </row>
    <row r="16" spans="1:10" x14ac:dyDescent="0.2">
      <c r="A16" s="147" t="s">
        <v>20</v>
      </c>
      <c r="B16" s="12">
        <f t="shared" ref="B16:H16" si="3">(B15/$I15)*100</f>
        <v>18.497288534973304</v>
      </c>
      <c r="C16" s="12">
        <f t="shared" si="3"/>
        <v>23.733048121192876</v>
      </c>
      <c r="D16" s="12">
        <f t="shared" si="3"/>
        <v>19.850096509772136</v>
      </c>
      <c r="E16" s="12">
        <f t="shared" si="3"/>
        <v>21.342446752508838</v>
      </c>
      <c r="F16" s="12">
        <f t="shared" si="3"/>
        <v>13.649239202185884</v>
      </c>
      <c r="G16" s="12">
        <f t="shared" si="3"/>
        <v>2.4942135915840136</v>
      </c>
      <c r="H16" s="12">
        <f t="shared" si="3"/>
        <v>0.43366728778294911</v>
      </c>
      <c r="I16" s="13">
        <f>SUM(B16:H16)</f>
        <v>100</v>
      </c>
    </row>
    <row r="17" spans="1:9" x14ac:dyDescent="0.2">
      <c r="B17" s="5"/>
      <c r="C17" s="5"/>
      <c r="D17" s="5"/>
      <c r="E17" s="5"/>
      <c r="F17" s="5"/>
      <c r="G17" s="5"/>
      <c r="H17" s="5"/>
      <c r="I17" s="5"/>
    </row>
    <row r="19" spans="1:9" ht="12.75" customHeight="1" x14ac:dyDescent="0.2">
      <c r="A19" s="196" t="s">
        <v>10</v>
      </c>
      <c r="B19" s="198" t="s">
        <v>3</v>
      </c>
      <c r="C19" s="198"/>
      <c r="D19" s="198"/>
      <c r="E19" s="198"/>
      <c r="F19" s="198"/>
      <c r="G19" s="198"/>
      <c r="H19" s="198"/>
      <c r="I19" s="199"/>
    </row>
    <row r="20" spans="1:9" ht="12.75" customHeight="1" x14ac:dyDescent="0.2">
      <c r="A20" s="197"/>
      <c r="B20" s="144" t="s">
        <v>11</v>
      </c>
      <c r="C20" s="144" t="s">
        <v>12</v>
      </c>
      <c r="D20" s="144" t="s">
        <v>13</v>
      </c>
      <c r="E20" s="144" t="s">
        <v>14</v>
      </c>
      <c r="F20" s="144" t="s">
        <v>15</v>
      </c>
      <c r="G20" s="144" t="s">
        <v>16</v>
      </c>
      <c r="H20" s="144" t="s">
        <v>17</v>
      </c>
      <c r="I20" s="145" t="s">
        <v>18</v>
      </c>
    </row>
    <row r="21" spans="1:9" x14ac:dyDescent="0.2">
      <c r="A21" s="146" t="s">
        <v>19</v>
      </c>
      <c r="B21" s="8">
        <v>111</v>
      </c>
      <c r="C21" s="8">
        <v>158</v>
      </c>
      <c r="D21" s="8">
        <v>140</v>
      </c>
      <c r="E21" s="8">
        <v>252</v>
      </c>
      <c r="F21" s="8">
        <v>534</v>
      </c>
      <c r="G21" s="8">
        <v>271</v>
      </c>
      <c r="H21" s="8">
        <v>555</v>
      </c>
      <c r="I21" s="9">
        <f>SUM(B21:H21)</f>
        <v>2021</v>
      </c>
    </row>
    <row r="22" spans="1:9" x14ac:dyDescent="0.2">
      <c r="A22" s="146" t="s">
        <v>20</v>
      </c>
      <c r="B22" s="10">
        <f t="shared" ref="B22:H22" si="4">(B21/$I21)*100</f>
        <v>5.4923305294408715</v>
      </c>
      <c r="C22" s="10">
        <f t="shared" si="4"/>
        <v>7.8179119247897084</v>
      </c>
      <c r="D22" s="10">
        <f t="shared" si="4"/>
        <v>6.927263730826323</v>
      </c>
      <c r="E22" s="10">
        <f t="shared" si="4"/>
        <v>12.469074715487382</v>
      </c>
      <c r="F22" s="10">
        <f t="shared" si="4"/>
        <v>26.422563087580407</v>
      </c>
      <c r="G22" s="10">
        <f t="shared" si="4"/>
        <v>13.409203364670955</v>
      </c>
      <c r="H22" s="10">
        <f t="shared" si="4"/>
        <v>27.461652647204353</v>
      </c>
      <c r="I22" s="11">
        <f>SUM(B22:H22)</f>
        <v>100</v>
      </c>
    </row>
    <row r="23" spans="1:9" x14ac:dyDescent="0.2">
      <c r="A23" s="146" t="s">
        <v>21</v>
      </c>
      <c r="B23" s="8">
        <v>3111</v>
      </c>
      <c r="C23" s="8">
        <v>3962</v>
      </c>
      <c r="D23" s="8">
        <v>3902</v>
      </c>
      <c r="E23" s="8">
        <v>5946</v>
      </c>
      <c r="F23" s="8">
        <v>5891</v>
      </c>
      <c r="G23" s="8">
        <v>2220</v>
      </c>
      <c r="H23" s="8">
        <v>593</v>
      </c>
      <c r="I23" s="9">
        <f>SUM(B23:H23)</f>
        <v>25625</v>
      </c>
    </row>
    <row r="24" spans="1:9" x14ac:dyDescent="0.2">
      <c r="A24" s="147" t="s">
        <v>20</v>
      </c>
      <c r="B24" s="12">
        <f t="shared" ref="B24:H24" si="5">(B23/$I23)*100</f>
        <v>12.140487804878049</v>
      </c>
      <c r="C24" s="12">
        <f t="shared" si="5"/>
        <v>15.461463414634146</v>
      </c>
      <c r="D24" s="12">
        <f t="shared" si="5"/>
        <v>15.227317073170731</v>
      </c>
      <c r="E24" s="12">
        <f t="shared" si="5"/>
        <v>23.20390243902439</v>
      </c>
      <c r="F24" s="12">
        <f t="shared" si="5"/>
        <v>22.989268292682926</v>
      </c>
      <c r="G24" s="12">
        <f t="shared" si="5"/>
        <v>8.6634146341463403</v>
      </c>
      <c r="H24" s="12">
        <f t="shared" si="5"/>
        <v>2.3141463414634149</v>
      </c>
      <c r="I24" s="13">
        <f>SUM(B24:H24)</f>
        <v>99.999999999999986</v>
      </c>
    </row>
    <row r="27" spans="1:9" ht="12.75" customHeight="1" x14ac:dyDescent="0.2">
      <c r="A27" s="196" t="s">
        <v>10</v>
      </c>
      <c r="B27" s="198" t="s">
        <v>4</v>
      </c>
      <c r="C27" s="198"/>
      <c r="D27" s="198"/>
      <c r="E27" s="198"/>
      <c r="F27" s="198"/>
      <c r="G27" s="198"/>
      <c r="H27" s="198"/>
      <c r="I27" s="199"/>
    </row>
    <row r="28" spans="1:9" ht="12.75" customHeight="1" x14ac:dyDescent="0.2">
      <c r="A28" s="197"/>
      <c r="B28" s="144" t="s">
        <v>11</v>
      </c>
      <c r="C28" s="144" t="s">
        <v>12</v>
      </c>
      <c r="D28" s="144" t="s">
        <v>13</v>
      </c>
      <c r="E28" s="144" t="s">
        <v>14</v>
      </c>
      <c r="F28" s="144" t="s">
        <v>15</v>
      </c>
      <c r="G28" s="144" t="s">
        <v>16</v>
      </c>
      <c r="H28" s="144" t="s">
        <v>17</v>
      </c>
      <c r="I28" s="145" t="s">
        <v>18</v>
      </c>
    </row>
    <row r="29" spans="1:9" x14ac:dyDescent="0.2">
      <c r="A29" s="146" t="s">
        <v>19</v>
      </c>
      <c r="B29" s="8">
        <v>1535</v>
      </c>
      <c r="C29" s="8">
        <v>4050</v>
      </c>
      <c r="D29" s="8">
        <v>4751</v>
      </c>
      <c r="E29" s="8">
        <v>8989</v>
      </c>
      <c r="F29" s="8">
        <v>10255</v>
      </c>
      <c r="G29" s="8">
        <v>4368</v>
      </c>
      <c r="H29" s="8">
        <v>1787</v>
      </c>
      <c r="I29" s="9">
        <f>SUM(B29:H29)</f>
        <v>35735</v>
      </c>
    </row>
    <row r="30" spans="1:9" x14ac:dyDescent="0.2">
      <c r="A30" s="146" t="s">
        <v>20</v>
      </c>
      <c r="B30" s="10">
        <f t="shared" ref="B30:H30" si="6">(B29/$I29)*100</f>
        <v>4.2955086050090951</v>
      </c>
      <c r="C30" s="10">
        <f t="shared" si="6"/>
        <v>11.333426612564711</v>
      </c>
      <c r="D30" s="10">
        <f t="shared" si="6"/>
        <v>13.29508884846789</v>
      </c>
      <c r="E30" s="10">
        <f t="shared" si="6"/>
        <v>25.154610326010911</v>
      </c>
      <c r="F30" s="10">
        <f t="shared" si="6"/>
        <v>28.697355533790404</v>
      </c>
      <c r="G30" s="10">
        <f t="shared" si="6"/>
        <v>12.223310479921645</v>
      </c>
      <c r="H30" s="10">
        <f t="shared" si="6"/>
        <v>5.0006995942353436</v>
      </c>
      <c r="I30" s="11">
        <f>SUM(B30:H30)</f>
        <v>100</v>
      </c>
    </row>
    <row r="31" spans="1:9" x14ac:dyDescent="0.2">
      <c r="A31" s="146" t="s">
        <v>21</v>
      </c>
      <c r="B31" s="8">
        <v>7594</v>
      </c>
      <c r="C31" s="8">
        <v>4554</v>
      </c>
      <c r="D31" s="8">
        <v>2237</v>
      </c>
      <c r="E31" s="8">
        <v>2304</v>
      </c>
      <c r="F31" s="8">
        <v>1347</v>
      </c>
      <c r="G31" s="8">
        <v>222</v>
      </c>
      <c r="H31" s="8" t="s">
        <v>22</v>
      </c>
      <c r="I31" s="9">
        <f>SUM(B31:H31)</f>
        <v>18258</v>
      </c>
    </row>
    <row r="32" spans="1:9" x14ac:dyDescent="0.2">
      <c r="A32" s="147" t="s">
        <v>20</v>
      </c>
      <c r="B32" s="12">
        <f t="shared" ref="B32:G32" si="7">(B31/$I31)*100</f>
        <v>41.59272647606528</v>
      </c>
      <c r="C32" s="12">
        <f t="shared" si="7"/>
        <v>24.942490962865595</v>
      </c>
      <c r="D32" s="12">
        <f t="shared" si="7"/>
        <v>12.252163435206485</v>
      </c>
      <c r="E32" s="12">
        <f t="shared" si="7"/>
        <v>12.619125862635558</v>
      </c>
      <c r="F32" s="12">
        <f t="shared" si="7"/>
        <v>7.3775879066710486</v>
      </c>
      <c r="G32" s="12">
        <f t="shared" si="7"/>
        <v>1.2159053565560303</v>
      </c>
      <c r="H32" s="12" t="s">
        <v>22</v>
      </c>
      <c r="I32" s="13">
        <f>SUM(B32:H32)</f>
        <v>100</v>
      </c>
    </row>
    <row r="33" spans="1:10" ht="10.5" customHeight="1" x14ac:dyDescent="0.2">
      <c r="H33" s="6"/>
    </row>
    <row r="35" spans="1:10" ht="12.75" customHeight="1" x14ac:dyDescent="0.2">
      <c r="A35" s="196" t="s">
        <v>10</v>
      </c>
      <c r="B35" s="198" t="s">
        <v>7</v>
      </c>
      <c r="C35" s="198"/>
      <c r="D35" s="198"/>
      <c r="E35" s="198"/>
      <c r="F35" s="198"/>
      <c r="G35" s="198"/>
      <c r="H35" s="198"/>
      <c r="I35" s="199"/>
    </row>
    <row r="36" spans="1:10" ht="12.75" customHeight="1" x14ac:dyDescent="0.2">
      <c r="A36" s="197"/>
      <c r="B36" s="144" t="s">
        <v>11</v>
      </c>
      <c r="C36" s="144" t="s">
        <v>12</v>
      </c>
      <c r="D36" s="144" t="s">
        <v>13</v>
      </c>
      <c r="E36" s="144" t="s">
        <v>14</v>
      </c>
      <c r="F36" s="144" t="s">
        <v>15</v>
      </c>
      <c r="G36" s="144" t="s">
        <v>16</v>
      </c>
      <c r="H36" s="144" t="s">
        <v>17</v>
      </c>
      <c r="I36" s="145" t="s">
        <v>18</v>
      </c>
      <c r="J36" s="7"/>
    </row>
    <row r="37" spans="1:10" x14ac:dyDescent="0.2">
      <c r="A37" s="146" t="s">
        <v>19</v>
      </c>
      <c r="B37" s="8">
        <f t="shared" ref="B37:I37" si="8">SUM(B5,B13,B21,B29)</f>
        <v>7516</v>
      </c>
      <c r="C37" s="8">
        <f>SUM(C5,C13,C21,C29)</f>
        <v>20722</v>
      </c>
      <c r="D37" s="8">
        <f>SUM(D5,D13,D21,D29)</f>
        <v>31201</v>
      </c>
      <c r="E37" s="8">
        <f t="shared" si="8"/>
        <v>60623</v>
      </c>
      <c r="F37" s="8">
        <f t="shared" si="8"/>
        <v>95468</v>
      </c>
      <c r="G37" s="8">
        <f t="shared" si="8"/>
        <v>61268</v>
      </c>
      <c r="H37" s="8">
        <f t="shared" si="8"/>
        <v>30816</v>
      </c>
      <c r="I37" s="9">
        <f t="shared" si="8"/>
        <v>307614</v>
      </c>
    </row>
    <row r="38" spans="1:10" x14ac:dyDescent="0.2">
      <c r="A38" s="146" t="s">
        <v>20</v>
      </c>
      <c r="B38" s="10">
        <f t="shared" ref="B38" si="9">(B37/$I37)*100</f>
        <v>2.4433218254045657</v>
      </c>
      <c r="C38" s="10">
        <f t="shared" ref="C38:H38" si="10">(C37/$I37)*100</f>
        <v>6.7363644047410061</v>
      </c>
      <c r="D38" s="10">
        <f t="shared" si="10"/>
        <v>10.142906369671081</v>
      </c>
      <c r="E38" s="10">
        <f t="shared" si="10"/>
        <v>19.707490556346592</v>
      </c>
      <c r="F38" s="10">
        <f t="shared" si="10"/>
        <v>31.034998407094605</v>
      </c>
      <c r="G38" s="10">
        <f t="shared" si="10"/>
        <v>19.91716891949001</v>
      </c>
      <c r="H38" s="10">
        <f t="shared" si="10"/>
        <v>10.01774951725214</v>
      </c>
      <c r="I38" s="11">
        <f>SUM(B38:H38)</f>
        <v>100</v>
      </c>
    </row>
    <row r="39" spans="1:10" x14ac:dyDescent="0.2">
      <c r="A39" s="146" t="s">
        <v>21</v>
      </c>
      <c r="B39" s="8">
        <f t="shared" ref="B39:I39" si="11">SUM(B7,B15,B23,B31)</f>
        <v>52420</v>
      </c>
      <c r="C39" s="8">
        <f t="shared" si="11"/>
        <v>51218</v>
      </c>
      <c r="D39" s="8">
        <f t="shared" si="11"/>
        <v>37135</v>
      </c>
      <c r="E39" s="8">
        <f t="shared" si="11"/>
        <v>39663</v>
      </c>
      <c r="F39" s="8">
        <f t="shared" si="11"/>
        <v>27576</v>
      </c>
      <c r="G39" s="8">
        <f t="shared" si="11"/>
        <v>6438</v>
      </c>
      <c r="H39" s="8">
        <f t="shared" si="11"/>
        <v>1729</v>
      </c>
      <c r="I39" s="9">
        <f t="shared" si="11"/>
        <v>216179</v>
      </c>
    </row>
    <row r="40" spans="1:10" x14ac:dyDescent="0.2">
      <c r="A40" s="147" t="s">
        <v>20</v>
      </c>
      <c r="B40" s="12">
        <f t="shared" ref="B40:H40" si="12">(B39/$I39)*100</f>
        <v>24.24842375993968</v>
      </c>
      <c r="C40" s="12">
        <f t="shared" si="12"/>
        <v>23.692403054875822</v>
      </c>
      <c r="D40" s="12">
        <f t="shared" si="12"/>
        <v>17.177894245046929</v>
      </c>
      <c r="E40" s="12">
        <f t="shared" si="12"/>
        <v>18.3472955282428</v>
      </c>
      <c r="F40" s="12">
        <f t="shared" si="12"/>
        <v>12.756095642962546</v>
      </c>
      <c r="G40" s="12">
        <f t="shared" si="12"/>
        <v>2.9780876033287229</v>
      </c>
      <c r="H40" s="12">
        <f t="shared" si="12"/>
        <v>0.79980016560350453</v>
      </c>
      <c r="I40" s="13">
        <f>SUM(B40:H40)</f>
        <v>99.999999999999986</v>
      </c>
    </row>
    <row r="42" spans="1:10" x14ac:dyDescent="0.2">
      <c r="A42" s="1" t="s">
        <v>29</v>
      </c>
      <c r="J42" s="2" t="s">
        <v>9</v>
      </c>
    </row>
    <row r="44" spans="1:10" x14ac:dyDescent="0.2">
      <c r="A44" s="1" t="s">
        <v>410</v>
      </c>
    </row>
    <row r="45" spans="1:10" ht="5.25" customHeight="1" x14ac:dyDescent="0.2"/>
    <row r="46" spans="1:10" x14ac:dyDescent="0.2">
      <c r="B46" s="1" t="s">
        <v>409</v>
      </c>
    </row>
    <row r="47" spans="1:10" x14ac:dyDescent="0.2">
      <c r="B47" s="1" t="s">
        <v>412</v>
      </c>
    </row>
    <row r="48" spans="1:10" x14ac:dyDescent="0.2">
      <c r="B48" s="1" t="s">
        <v>411</v>
      </c>
    </row>
    <row r="50" spans="1:1" x14ac:dyDescent="0.2">
      <c r="A50" s="1" t="s">
        <v>408</v>
      </c>
    </row>
  </sheetData>
  <mergeCells count="10">
    <mergeCell ref="A11:A12"/>
    <mergeCell ref="B11:I11"/>
    <mergeCell ref="A3:A4"/>
    <mergeCell ref="B3:I3"/>
    <mergeCell ref="A35:A36"/>
    <mergeCell ref="B35:I35"/>
    <mergeCell ref="A27:A28"/>
    <mergeCell ref="B27:I27"/>
    <mergeCell ref="A19:A20"/>
    <mergeCell ref="B19:I19"/>
  </mergeCells>
  <hyperlinks>
    <hyperlink ref="J1" location="Indice!A1" display="INDICE" xr:uid="{00000000-0004-0000-0200-000000000000}"/>
  </hyperlinks>
  <pageMargins left="0.74803149606299213" right="0.74803149606299213" top="1.1811023622047245" bottom="0.98425196850393704" header="0" footer="0"/>
  <pageSetup paperSize="9" scale="85" orientation="portrait" horizontalDpi="4294967293" r:id="rId1"/>
  <headerFooter alignWithMargins="0">
    <oddHeader>&amp;L&amp;G&amp;Restatistica.mediorural@xunta.es</oddHeader>
  </headerFooter>
  <ignoredErrors>
    <ignoredError sqref="B38:I38 B39:I39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zoomScaleNormal="100" workbookViewId="0">
      <selection activeCell="G23" sqref="G23"/>
    </sheetView>
  </sheetViews>
  <sheetFormatPr defaultColWidth="11" defaultRowHeight="12.75" x14ac:dyDescent="0.2"/>
  <cols>
    <col min="1" max="1" width="3" style="2" customWidth="1"/>
    <col min="2" max="2" width="11.85546875" style="24" customWidth="1"/>
    <col min="3" max="3" width="18.7109375" style="2" customWidth="1"/>
    <col min="4" max="4" width="15" style="2" customWidth="1"/>
    <col min="5" max="5" width="29.140625" style="2" customWidth="1"/>
    <col min="6" max="251" width="11" style="2"/>
    <col min="252" max="252" width="3" style="2" customWidth="1"/>
    <col min="253" max="253" width="11.85546875" style="2" customWidth="1"/>
    <col min="254" max="254" width="18" style="2" customWidth="1"/>
    <col min="255" max="255" width="21.85546875" style="2" customWidth="1"/>
    <col min="256" max="256" width="31.28515625" style="2" customWidth="1"/>
    <col min="257" max="258" width="11" style="2"/>
    <col min="259" max="259" width="14.42578125" style="2" bestFit="1" customWidth="1"/>
    <col min="260" max="260" width="11" style="2"/>
    <col min="261" max="261" width="22" style="2" customWidth="1"/>
    <col min="262" max="507" width="11" style="2"/>
    <col min="508" max="508" width="3" style="2" customWidth="1"/>
    <col min="509" max="509" width="11.85546875" style="2" customWidth="1"/>
    <col min="510" max="510" width="18" style="2" customWidth="1"/>
    <col min="511" max="511" width="21.85546875" style="2" customWidth="1"/>
    <col min="512" max="512" width="31.28515625" style="2" customWidth="1"/>
    <col min="513" max="514" width="11" style="2"/>
    <col min="515" max="515" width="14.42578125" style="2" bestFit="1" customWidth="1"/>
    <col min="516" max="516" width="11" style="2"/>
    <col min="517" max="517" width="22" style="2" customWidth="1"/>
    <col min="518" max="763" width="11" style="2"/>
    <col min="764" max="764" width="3" style="2" customWidth="1"/>
    <col min="765" max="765" width="11.85546875" style="2" customWidth="1"/>
    <col min="766" max="766" width="18" style="2" customWidth="1"/>
    <col min="767" max="767" width="21.85546875" style="2" customWidth="1"/>
    <col min="768" max="768" width="31.28515625" style="2" customWidth="1"/>
    <col min="769" max="770" width="11" style="2"/>
    <col min="771" max="771" width="14.42578125" style="2" bestFit="1" customWidth="1"/>
    <col min="772" max="772" width="11" style="2"/>
    <col min="773" max="773" width="22" style="2" customWidth="1"/>
    <col min="774" max="1019" width="11" style="2"/>
    <col min="1020" max="1020" width="3" style="2" customWidth="1"/>
    <col min="1021" max="1021" width="11.85546875" style="2" customWidth="1"/>
    <col min="1022" max="1022" width="18" style="2" customWidth="1"/>
    <col min="1023" max="1023" width="21.85546875" style="2" customWidth="1"/>
    <col min="1024" max="1024" width="31.28515625" style="2" customWidth="1"/>
    <col min="1025" max="1026" width="11" style="2"/>
    <col min="1027" max="1027" width="14.42578125" style="2" bestFit="1" customWidth="1"/>
    <col min="1028" max="1028" width="11" style="2"/>
    <col min="1029" max="1029" width="22" style="2" customWidth="1"/>
    <col min="1030" max="1275" width="11" style="2"/>
    <col min="1276" max="1276" width="3" style="2" customWidth="1"/>
    <col min="1277" max="1277" width="11.85546875" style="2" customWidth="1"/>
    <col min="1278" max="1278" width="18" style="2" customWidth="1"/>
    <col min="1279" max="1279" width="21.85546875" style="2" customWidth="1"/>
    <col min="1280" max="1280" width="31.28515625" style="2" customWidth="1"/>
    <col min="1281" max="1282" width="11" style="2"/>
    <col min="1283" max="1283" width="14.42578125" style="2" bestFit="1" customWidth="1"/>
    <col min="1284" max="1284" width="11" style="2"/>
    <col min="1285" max="1285" width="22" style="2" customWidth="1"/>
    <col min="1286" max="1531" width="11" style="2"/>
    <col min="1532" max="1532" width="3" style="2" customWidth="1"/>
    <col min="1533" max="1533" width="11.85546875" style="2" customWidth="1"/>
    <col min="1534" max="1534" width="18" style="2" customWidth="1"/>
    <col min="1535" max="1535" width="21.85546875" style="2" customWidth="1"/>
    <col min="1536" max="1536" width="31.28515625" style="2" customWidth="1"/>
    <col min="1537" max="1538" width="11" style="2"/>
    <col min="1539" max="1539" width="14.42578125" style="2" bestFit="1" customWidth="1"/>
    <col min="1540" max="1540" width="11" style="2"/>
    <col min="1541" max="1541" width="22" style="2" customWidth="1"/>
    <col min="1542" max="1787" width="11" style="2"/>
    <col min="1788" max="1788" width="3" style="2" customWidth="1"/>
    <col min="1789" max="1789" width="11.85546875" style="2" customWidth="1"/>
    <col min="1790" max="1790" width="18" style="2" customWidth="1"/>
    <col min="1791" max="1791" width="21.85546875" style="2" customWidth="1"/>
    <col min="1792" max="1792" width="31.28515625" style="2" customWidth="1"/>
    <col min="1793" max="1794" width="11" style="2"/>
    <col min="1795" max="1795" width="14.42578125" style="2" bestFit="1" customWidth="1"/>
    <col min="1796" max="1796" width="11" style="2"/>
    <col min="1797" max="1797" width="22" style="2" customWidth="1"/>
    <col min="1798" max="2043" width="11" style="2"/>
    <col min="2044" max="2044" width="3" style="2" customWidth="1"/>
    <col min="2045" max="2045" width="11.85546875" style="2" customWidth="1"/>
    <col min="2046" max="2046" width="18" style="2" customWidth="1"/>
    <col min="2047" max="2047" width="21.85546875" style="2" customWidth="1"/>
    <col min="2048" max="2048" width="31.28515625" style="2" customWidth="1"/>
    <col min="2049" max="2050" width="11" style="2"/>
    <col min="2051" max="2051" width="14.42578125" style="2" bestFit="1" customWidth="1"/>
    <col min="2052" max="2052" width="11" style="2"/>
    <col min="2053" max="2053" width="22" style="2" customWidth="1"/>
    <col min="2054" max="2299" width="11" style="2"/>
    <col min="2300" max="2300" width="3" style="2" customWidth="1"/>
    <col min="2301" max="2301" width="11.85546875" style="2" customWidth="1"/>
    <col min="2302" max="2302" width="18" style="2" customWidth="1"/>
    <col min="2303" max="2303" width="21.85546875" style="2" customWidth="1"/>
    <col min="2304" max="2304" width="31.28515625" style="2" customWidth="1"/>
    <col min="2305" max="2306" width="11" style="2"/>
    <col min="2307" max="2307" width="14.42578125" style="2" bestFit="1" customWidth="1"/>
    <col min="2308" max="2308" width="11" style="2"/>
    <col min="2309" max="2309" width="22" style="2" customWidth="1"/>
    <col min="2310" max="2555" width="11" style="2"/>
    <col min="2556" max="2556" width="3" style="2" customWidth="1"/>
    <col min="2557" max="2557" width="11.85546875" style="2" customWidth="1"/>
    <col min="2558" max="2558" width="18" style="2" customWidth="1"/>
    <col min="2559" max="2559" width="21.85546875" style="2" customWidth="1"/>
    <col min="2560" max="2560" width="31.28515625" style="2" customWidth="1"/>
    <col min="2561" max="2562" width="11" style="2"/>
    <col min="2563" max="2563" width="14.42578125" style="2" bestFit="1" customWidth="1"/>
    <col min="2564" max="2564" width="11" style="2"/>
    <col min="2565" max="2565" width="22" style="2" customWidth="1"/>
    <col min="2566" max="2811" width="11" style="2"/>
    <col min="2812" max="2812" width="3" style="2" customWidth="1"/>
    <col min="2813" max="2813" width="11.85546875" style="2" customWidth="1"/>
    <col min="2814" max="2814" width="18" style="2" customWidth="1"/>
    <col min="2815" max="2815" width="21.85546875" style="2" customWidth="1"/>
    <col min="2816" max="2816" width="31.28515625" style="2" customWidth="1"/>
    <col min="2817" max="2818" width="11" style="2"/>
    <col min="2819" max="2819" width="14.42578125" style="2" bestFit="1" customWidth="1"/>
    <col min="2820" max="2820" width="11" style="2"/>
    <col min="2821" max="2821" width="22" style="2" customWidth="1"/>
    <col min="2822" max="3067" width="11" style="2"/>
    <col min="3068" max="3068" width="3" style="2" customWidth="1"/>
    <col min="3069" max="3069" width="11.85546875" style="2" customWidth="1"/>
    <col min="3070" max="3070" width="18" style="2" customWidth="1"/>
    <col min="3071" max="3071" width="21.85546875" style="2" customWidth="1"/>
    <col min="3072" max="3072" width="31.28515625" style="2" customWidth="1"/>
    <col min="3073" max="3074" width="11" style="2"/>
    <col min="3075" max="3075" width="14.42578125" style="2" bestFit="1" customWidth="1"/>
    <col min="3076" max="3076" width="11" style="2"/>
    <col min="3077" max="3077" width="22" style="2" customWidth="1"/>
    <col min="3078" max="3323" width="11" style="2"/>
    <col min="3324" max="3324" width="3" style="2" customWidth="1"/>
    <col min="3325" max="3325" width="11.85546875" style="2" customWidth="1"/>
    <col min="3326" max="3326" width="18" style="2" customWidth="1"/>
    <col min="3327" max="3327" width="21.85546875" style="2" customWidth="1"/>
    <col min="3328" max="3328" width="31.28515625" style="2" customWidth="1"/>
    <col min="3329" max="3330" width="11" style="2"/>
    <col min="3331" max="3331" width="14.42578125" style="2" bestFit="1" customWidth="1"/>
    <col min="3332" max="3332" width="11" style="2"/>
    <col min="3333" max="3333" width="22" style="2" customWidth="1"/>
    <col min="3334" max="3579" width="11" style="2"/>
    <col min="3580" max="3580" width="3" style="2" customWidth="1"/>
    <col min="3581" max="3581" width="11.85546875" style="2" customWidth="1"/>
    <col min="3582" max="3582" width="18" style="2" customWidth="1"/>
    <col min="3583" max="3583" width="21.85546875" style="2" customWidth="1"/>
    <col min="3584" max="3584" width="31.28515625" style="2" customWidth="1"/>
    <col min="3585" max="3586" width="11" style="2"/>
    <col min="3587" max="3587" width="14.42578125" style="2" bestFit="1" customWidth="1"/>
    <col min="3588" max="3588" width="11" style="2"/>
    <col min="3589" max="3589" width="22" style="2" customWidth="1"/>
    <col min="3590" max="3835" width="11" style="2"/>
    <col min="3836" max="3836" width="3" style="2" customWidth="1"/>
    <col min="3837" max="3837" width="11.85546875" style="2" customWidth="1"/>
    <col min="3838" max="3838" width="18" style="2" customWidth="1"/>
    <col min="3839" max="3839" width="21.85546875" style="2" customWidth="1"/>
    <col min="3840" max="3840" width="31.28515625" style="2" customWidth="1"/>
    <col min="3841" max="3842" width="11" style="2"/>
    <col min="3843" max="3843" width="14.42578125" style="2" bestFit="1" customWidth="1"/>
    <col min="3844" max="3844" width="11" style="2"/>
    <col min="3845" max="3845" width="22" style="2" customWidth="1"/>
    <col min="3846" max="4091" width="11" style="2"/>
    <col min="4092" max="4092" width="3" style="2" customWidth="1"/>
    <col min="4093" max="4093" width="11.85546875" style="2" customWidth="1"/>
    <col min="4094" max="4094" width="18" style="2" customWidth="1"/>
    <col min="4095" max="4095" width="21.85546875" style="2" customWidth="1"/>
    <col min="4096" max="4096" width="31.28515625" style="2" customWidth="1"/>
    <col min="4097" max="4098" width="11" style="2"/>
    <col min="4099" max="4099" width="14.42578125" style="2" bestFit="1" customWidth="1"/>
    <col min="4100" max="4100" width="11" style="2"/>
    <col min="4101" max="4101" width="22" style="2" customWidth="1"/>
    <col min="4102" max="4347" width="11" style="2"/>
    <col min="4348" max="4348" width="3" style="2" customWidth="1"/>
    <col min="4349" max="4349" width="11.85546875" style="2" customWidth="1"/>
    <col min="4350" max="4350" width="18" style="2" customWidth="1"/>
    <col min="4351" max="4351" width="21.85546875" style="2" customWidth="1"/>
    <col min="4352" max="4352" width="31.28515625" style="2" customWidth="1"/>
    <col min="4353" max="4354" width="11" style="2"/>
    <col min="4355" max="4355" width="14.42578125" style="2" bestFit="1" customWidth="1"/>
    <col min="4356" max="4356" width="11" style="2"/>
    <col min="4357" max="4357" width="22" style="2" customWidth="1"/>
    <col min="4358" max="4603" width="11" style="2"/>
    <col min="4604" max="4604" width="3" style="2" customWidth="1"/>
    <col min="4605" max="4605" width="11.85546875" style="2" customWidth="1"/>
    <col min="4606" max="4606" width="18" style="2" customWidth="1"/>
    <col min="4607" max="4607" width="21.85546875" style="2" customWidth="1"/>
    <col min="4608" max="4608" width="31.28515625" style="2" customWidth="1"/>
    <col min="4609" max="4610" width="11" style="2"/>
    <col min="4611" max="4611" width="14.42578125" style="2" bestFit="1" customWidth="1"/>
    <col min="4612" max="4612" width="11" style="2"/>
    <col min="4613" max="4613" width="22" style="2" customWidth="1"/>
    <col min="4614" max="4859" width="11" style="2"/>
    <col min="4860" max="4860" width="3" style="2" customWidth="1"/>
    <col min="4861" max="4861" width="11.85546875" style="2" customWidth="1"/>
    <col min="4862" max="4862" width="18" style="2" customWidth="1"/>
    <col min="4863" max="4863" width="21.85546875" style="2" customWidth="1"/>
    <col min="4864" max="4864" width="31.28515625" style="2" customWidth="1"/>
    <col min="4865" max="4866" width="11" style="2"/>
    <col min="4867" max="4867" width="14.42578125" style="2" bestFit="1" customWidth="1"/>
    <col min="4868" max="4868" width="11" style="2"/>
    <col min="4869" max="4869" width="22" style="2" customWidth="1"/>
    <col min="4870" max="5115" width="11" style="2"/>
    <col min="5116" max="5116" width="3" style="2" customWidth="1"/>
    <col min="5117" max="5117" width="11.85546875" style="2" customWidth="1"/>
    <col min="5118" max="5118" width="18" style="2" customWidth="1"/>
    <col min="5119" max="5119" width="21.85546875" style="2" customWidth="1"/>
    <col min="5120" max="5120" width="31.28515625" style="2" customWidth="1"/>
    <col min="5121" max="5122" width="11" style="2"/>
    <col min="5123" max="5123" width="14.42578125" style="2" bestFit="1" customWidth="1"/>
    <col min="5124" max="5124" width="11" style="2"/>
    <col min="5125" max="5125" width="22" style="2" customWidth="1"/>
    <col min="5126" max="5371" width="11" style="2"/>
    <col min="5372" max="5372" width="3" style="2" customWidth="1"/>
    <col min="5373" max="5373" width="11.85546875" style="2" customWidth="1"/>
    <col min="5374" max="5374" width="18" style="2" customWidth="1"/>
    <col min="5375" max="5375" width="21.85546875" style="2" customWidth="1"/>
    <col min="5376" max="5376" width="31.28515625" style="2" customWidth="1"/>
    <col min="5377" max="5378" width="11" style="2"/>
    <col min="5379" max="5379" width="14.42578125" style="2" bestFit="1" customWidth="1"/>
    <col min="5380" max="5380" width="11" style="2"/>
    <col min="5381" max="5381" width="22" style="2" customWidth="1"/>
    <col min="5382" max="5627" width="11" style="2"/>
    <col min="5628" max="5628" width="3" style="2" customWidth="1"/>
    <col min="5629" max="5629" width="11.85546875" style="2" customWidth="1"/>
    <col min="5630" max="5630" width="18" style="2" customWidth="1"/>
    <col min="5631" max="5631" width="21.85546875" style="2" customWidth="1"/>
    <col min="5632" max="5632" width="31.28515625" style="2" customWidth="1"/>
    <col min="5633" max="5634" width="11" style="2"/>
    <col min="5635" max="5635" width="14.42578125" style="2" bestFit="1" customWidth="1"/>
    <col min="5636" max="5636" width="11" style="2"/>
    <col min="5637" max="5637" width="22" style="2" customWidth="1"/>
    <col min="5638" max="5883" width="11" style="2"/>
    <col min="5884" max="5884" width="3" style="2" customWidth="1"/>
    <col min="5885" max="5885" width="11.85546875" style="2" customWidth="1"/>
    <col min="5886" max="5886" width="18" style="2" customWidth="1"/>
    <col min="5887" max="5887" width="21.85546875" style="2" customWidth="1"/>
    <col min="5888" max="5888" width="31.28515625" style="2" customWidth="1"/>
    <col min="5889" max="5890" width="11" style="2"/>
    <col min="5891" max="5891" width="14.42578125" style="2" bestFit="1" customWidth="1"/>
    <col min="5892" max="5892" width="11" style="2"/>
    <col min="5893" max="5893" width="22" style="2" customWidth="1"/>
    <col min="5894" max="6139" width="11" style="2"/>
    <col min="6140" max="6140" width="3" style="2" customWidth="1"/>
    <col min="6141" max="6141" width="11.85546875" style="2" customWidth="1"/>
    <col min="6142" max="6142" width="18" style="2" customWidth="1"/>
    <col min="6143" max="6143" width="21.85546875" style="2" customWidth="1"/>
    <col min="6144" max="6144" width="31.28515625" style="2" customWidth="1"/>
    <col min="6145" max="6146" width="11" style="2"/>
    <col min="6147" max="6147" width="14.42578125" style="2" bestFit="1" customWidth="1"/>
    <col min="6148" max="6148" width="11" style="2"/>
    <col min="6149" max="6149" width="22" style="2" customWidth="1"/>
    <col min="6150" max="6395" width="11" style="2"/>
    <col min="6396" max="6396" width="3" style="2" customWidth="1"/>
    <col min="6397" max="6397" width="11.85546875" style="2" customWidth="1"/>
    <col min="6398" max="6398" width="18" style="2" customWidth="1"/>
    <col min="6399" max="6399" width="21.85546875" style="2" customWidth="1"/>
    <col min="6400" max="6400" width="31.28515625" style="2" customWidth="1"/>
    <col min="6401" max="6402" width="11" style="2"/>
    <col min="6403" max="6403" width="14.42578125" style="2" bestFit="1" customWidth="1"/>
    <col min="6404" max="6404" width="11" style="2"/>
    <col min="6405" max="6405" width="22" style="2" customWidth="1"/>
    <col min="6406" max="6651" width="11" style="2"/>
    <col min="6652" max="6652" width="3" style="2" customWidth="1"/>
    <col min="6653" max="6653" width="11.85546875" style="2" customWidth="1"/>
    <col min="6654" max="6654" width="18" style="2" customWidth="1"/>
    <col min="6655" max="6655" width="21.85546875" style="2" customWidth="1"/>
    <col min="6656" max="6656" width="31.28515625" style="2" customWidth="1"/>
    <col min="6657" max="6658" width="11" style="2"/>
    <col min="6659" max="6659" width="14.42578125" style="2" bestFit="1" customWidth="1"/>
    <col min="6660" max="6660" width="11" style="2"/>
    <col min="6661" max="6661" width="22" style="2" customWidth="1"/>
    <col min="6662" max="6907" width="11" style="2"/>
    <col min="6908" max="6908" width="3" style="2" customWidth="1"/>
    <col min="6909" max="6909" width="11.85546875" style="2" customWidth="1"/>
    <col min="6910" max="6910" width="18" style="2" customWidth="1"/>
    <col min="6911" max="6911" width="21.85546875" style="2" customWidth="1"/>
    <col min="6912" max="6912" width="31.28515625" style="2" customWidth="1"/>
    <col min="6913" max="6914" width="11" style="2"/>
    <col min="6915" max="6915" width="14.42578125" style="2" bestFit="1" customWidth="1"/>
    <col min="6916" max="6916" width="11" style="2"/>
    <col min="6917" max="6917" width="22" style="2" customWidth="1"/>
    <col min="6918" max="7163" width="11" style="2"/>
    <col min="7164" max="7164" width="3" style="2" customWidth="1"/>
    <col min="7165" max="7165" width="11.85546875" style="2" customWidth="1"/>
    <col min="7166" max="7166" width="18" style="2" customWidth="1"/>
    <col min="7167" max="7167" width="21.85546875" style="2" customWidth="1"/>
    <col min="7168" max="7168" width="31.28515625" style="2" customWidth="1"/>
    <col min="7169" max="7170" width="11" style="2"/>
    <col min="7171" max="7171" width="14.42578125" style="2" bestFit="1" customWidth="1"/>
    <col min="7172" max="7172" width="11" style="2"/>
    <col min="7173" max="7173" width="22" style="2" customWidth="1"/>
    <col min="7174" max="7419" width="11" style="2"/>
    <col min="7420" max="7420" width="3" style="2" customWidth="1"/>
    <col min="7421" max="7421" width="11.85546875" style="2" customWidth="1"/>
    <col min="7422" max="7422" width="18" style="2" customWidth="1"/>
    <col min="7423" max="7423" width="21.85546875" style="2" customWidth="1"/>
    <col min="7424" max="7424" width="31.28515625" style="2" customWidth="1"/>
    <col min="7425" max="7426" width="11" style="2"/>
    <col min="7427" max="7427" width="14.42578125" style="2" bestFit="1" customWidth="1"/>
    <col min="7428" max="7428" width="11" style="2"/>
    <col min="7429" max="7429" width="22" style="2" customWidth="1"/>
    <col min="7430" max="7675" width="11" style="2"/>
    <col min="7676" max="7676" width="3" style="2" customWidth="1"/>
    <col min="7677" max="7677" width="11.85546875" style="2" customWidth="1"/>
    <col min="7678" max="7678" width="18" style="2" customWidth="1"/>
    <col min="7679" max="7679" width="21.85546875" style="2" customWidth="1"/>
    <col min="7680" max="7680" width="31.28515625" style="2" customWidth="1"/>
    <col min="7681" max="7682" width="11" style="2"/>
    <col min="7683" max="7683" width="14.42578125" style="2" bestFit="1" customWidth="1"/>
    <col min="7684" max="7684" width="11" style="2"/>
    <col min="7685" max="7685" width="22" style="2" customWidth="1"/>
    <col min="7686" max="7931" width="11" style="2"/>
    <col min="7932" max="7932" width="3" style="2" customWidth="1"/>
    <col min="7933" max="7933" width="11.85546875" style="2" customWidth="1"/>
    <col min="7934" max="7934" width="18" style="2" customWidth="1"/>
    <col min="7935" max="7935" width="21.85546875" style="2" customWidth="1"/>
    <col min="7936" max="7936" width="31.28515625" style="2" customWidth="1"/>
    <col min="7937" max="7938" width="11" style="2"/>
    <col min="7939" max="7939" width="14.42578125" style="2" bestFit="1" customWidth="1"/>
    <col min="7940" max="7940" width="11" style="2"/>
    <col min="7941" max="7941" width="22" style="2" customWidth="1"/>
    <col min="7942" max="8187" width="11" style="2"/>
    <col min="8188" max="8188" width="3" style="2" customWidth="1"/>
    <col min="8189" max="8189" width="11.85546875" style="2" customWidth="1"/>
    <col min="8190" max="8190" width="18" style="2" customWidth="1"/>
    <col min="8191" max="8191" width="21.85546875" style="2" customWidth="1"/>
    <col min="8192" max="8192" width="31.28515625" style="2" customWidth="1"/>
    <col min="8193" max="8194" width="11" style="2"/>
    <col min="8195" max="8195" width="14.42578125" style="2" bestFit="1" customWidth="1"/>
    <col min="8196" max="8196" width="11" style="2"/>
    <col min="8197" max="8197" width="22" style="2" customWidth="1"/>
    <col min="8198" max="8443" width="11" style="2"/>
    <col min="8444" max="8444" width="3" style="2" customWidth="1"/>
    <col min="8445" max="8445" width="11.85546875" style="2" customWidth="1"/>
    <col min="8446" max="8446" width="18" style="2" customWidth="1"/>
    <col min="8447" max="8447" width="21.85546875" style="2" customWidth="1"/>
    <col min="8448" max="8448" width="31.28515625" style="2" customWidth="1"/>
    <col min="8449" max="8450" width="11" style="2"/>
    <col min="8451" max="8451" width="14.42578125" style="2" bestFit="1" customWidth="1"/>
    <col min="8452" max="8452" width="11" style="2"/>
    <col min="8453" max="8453" width="22" style="2" customWidth="1"/>
    <col min="8454" max="8699" width="11" style="2"/>
    <col min="8700" max="8700" width="3" style="2" customWidth="1"/>
    <col min="8701" max="8701" width="11.85546875" style="2" customWidth="1"/>
    <col min="8702" max="8702" width="18" style="2" customWidth="1"/>
    <col min="8703" max="8703" width="21.85546875" style="2" customWidth="1"/>
    <col min="8704" max="8704" width="31.28515625" style="2" customWidth="1"/>
    <col min="8705" max="8706" width="11" style="2"/>
    <col min="8707" max="8707" width="14.42578125" style="2" bestFit="1" customWidth="1"/>
    <col min="8708" max="8708" width="11" style="2"/>
    <col min="8709" max="8709" width="22" style="2" customWidth="1"/>
    <col min="8710" max="8955" width="11" style="2"/>
    <col min="8956" max="8956" width="3" style="2" customWidth="1"/>
    <col min="8957" max="8957" width="11.85546875" style="2" customWidth="1"/>
    <col min="8958" max="8958" width="18" style="2" customWidth="1"/>
    <col min="8959" max="8959" width="21.85546875" style="2" customWidth="1"/>
    <col min="8960" max="8960" width="31.28515625" style="2" customWidth="1"/>
    <col min="8961" max="8962" width="11" style="2"/>
    <col min="8963" max="8963" width="14.42578125" style="2" bestFit="1" customWidth="1"/>
    <col min="8964" max="8964" width="11" style="2"/>
    <col min="8965" max="8965" width="22" style="2" customWidth="1"/>
    <col min="8966" max="9211" width="11" style="2"/>
    <col min="9212" max="9212" width="3" style="2" customWidth="1"/>
    <col min="9213" max="9213" width="11.85546875" style="2" customWidth="1"/>
    <col min="9214" max="9214" width="18" style="2" customWidth="1"/>
    <col min="9215" max="9215" width="21.85546875" style="2" customWidth="1"/>
    <col min="9216" max="9216" width="31.28515625" style="2" customWidth="1"/>
    <col min="9217" max="9218" width="11" style="2"/>
    <col min="9219" max="9219" width="14.42578125" style="2" bestFit="1" customWidth="1"/>
    <col min="9220" max="9220" width="11" style="2"/>
    <col min="9221" max="9221" width="22" style="2" customWidth="1"/>
    <col min="9222" max="9467" width="11" style="2"/>
    <col min="9468" max="9468" width="3" style="2" customWidth="1"/>
    <col min="9469" max="9469" width="11.85546875" style="2" customWidth="1"/>
    <col min="9470" max="9470" width="18" style="2" customWidth="1"/>
    <col min="9471" max="9471" width="21.85546875" style="2" customWidth="1"/>
    <col min="9472" max="9472" width="31.28515625" style="2" customWidth="1"/>
    <col min="9473" max="9474" width="11" style="2"/>
    <col min="9475" max="9475" width="14.42578125" style="2" bestFit="1" customWidth="1"/>
    <col min="9476" max="9476" width="11" style="2"/>
    <col min="9477" max="9477" width="22" style="2" customWidth="1"/>
    <col min="9478" max="9723" width="11" style="2"/>
    <col min="9724" max="9724" width="3" style="2" customWidth="1"/>
    <col min="9725" max="9725" width="11.85546875" style="2" customWidth="1"/>
    <col min="9726" max="9726" width="18" style="2" customWidth="1"/>
    <col min="9727" max="9727" width="21.85546875" style="2" customWidth="1"/>
    <col min="9728" max="9728" width="31.28515625" style="2" customWidth="1"/>
    <col min="9729" max="9730" width="11" style="2"/>
    <col min="9731" max="9731" width="14.42578125" style="2" bestFit="1" customWidth="1"/>
    <col min="9732" max="9732" width="11" style="2"/>
    <col min="9733" max="9733" width="22" style="2" customWidth="1"/>
    <col min="9734" max="9979" width="11" style="2"/>
    <col min="9980" max="9980" width="3" style="2" customWidth="1"/>
    <col min="9981" max="9981" width="11.85546875" style="2" customWidth="1"/>
    <col min="9982" max="9982" width="18" style="2" customWidth="1"/>
    <col min="9983" max="9983" width="21.85546875" style="2" customWidth="1"/>
    <col min="9984" max="9984" width="31.28515625" style="2" customWidth="1"/>
    <col min="9985" max="9986" width="11" style="2"/>
    <col min="9987" max="9987" width="14.42578125" style="2" bestFit="1" customWidth="1"/>
    <col min="9988" max="9988" width="11" style="2"/>
    <col min="9989" max="9989" width="22" style="2" customWidth="1"/>
    <col min="9990" max="10235" width="11" style="2"/>
    <col min="10236" max="10236" width="3" style="2" customWidth="1"/>
    <col min="10237" max="10237" width="11.85546875" style="2" customWidth="1"/>
    <col min="10238" max="10238" width="18" style="2" customWidth="1"/>
    <col min="10239" max="10239" width="21.85546875" style="2" customWidth="1"/>
    <col min="10240" max="10240" width="31.28515625" style="2" customWidth="1"/>
    <col min="10241" max="10242" width="11" style="2"/>
    <col min="10243" max="10243" width="14.42578125" style="2" bestFit="1" customWidth="1"/>
    <col min="10244" max="10244" width="11" style="2"/>
    <col min="10245" max="10245" width="22" style="2" customWidth="1"/>
    <col min="10246" max="10491" width="11" style="2"/>
    <col min="10492" max="10492" width="3" style="2" customWidth="1"/>
    <col min="10493" max="10493" width="11.85546875" style="2" customWidth="1"/>
    <col min="10494" max="10494" width="18" style="2" customWidth="1"/>
    <col min="10495" max="10495" width="21.85546875" style="2" customWidth="1"/>
    <col min="10496" max="10496" width="31.28515625" style="2" customWidth="1"/>
    <col min="10497" max="10498" width="11" style="2"/>
    <col min="10499" max="10499" width="14.42578125" style="2" bestFit="1" customWidth="1"/>
    <col min="10500" max="10500" width="11" style="2"/>
    <col min="10501" max="10501" width="22" style="2" customWidth="1"/>
    <col min="10502" max="10747" width="11" style="2"/>
    <col min="10748" max="10748" width="3" style="2" customWidth="1"/>
    <col min="10749" max="10749" width="11.85546875" style="2" customWidth="1"/>
    <col min="10750" max="10750" width="18" style="2" customWidth="1"/>
    <col min="10751" max="10751" width="21.85546875" style="2" customWidth="1"/>
    <col min="10752" max="10752" width="31.28515625" style="2" customWidth="1"/>
    <col min="10753" max="10754" width="11" style="2"/>
    <col min="10755" max="10755" width="14.42578125" style="2" bestFit="1" customWidth="1"/>
    <col min="10756" max="10756" width="11" style="2"/>
    <col min="10757" max="10757" width="22" style="2" customWidth="1"/>
    <col min="10758" max="11003" width="11" style="2"/>
    <col min="11004" max="11004" width="3" style="2" customWidth="1"/>
    <col min="11005" max="11005" width="11.85546875" style="2" customWidth="1"/>
    <col min="11006" max="11006" width="18" style="2" customWidth="1"/>
    <col min="11007" max="11007" width="21.85546875" style="2" customWidth="1"/>
    <col min="11008" max="11008" width="31.28515625" style="2" customWidth="1"/>
    <col min="11009" max="11010" width="11" style="2"/>
    <col min="11011" max="11011" width="14.42578125" style="2" bestFit="1" customWidth="1"/>
    <col min="11012" max="11012" width="11" style="2"/>
    <col min="11013" max="11013" width="22" style="2" customWidth="1"/>
    <col min="11014" max="11259" width="11" style="2"/>
    <col min="11260" max="11260" width="3" style="2" customWidth="1"/>
    <col min="11261" max="11261" width="11.85546875" style="2" customWidth="1"/>
    <col min="11262" max="11262" width="18" style="2" customWidth="1"/>
    <col min="11263" max="11263" width="21.85546875" style="2" customWidth="1"/>
    <col min="11264" max="11264" width="31.28515625" style="2" customWidth="1"/>
    <col min="11265" max="11266" width="11" style="2"/>
    <col min="11267" max="11267" width="14.42578125" style="2" bestFit="1" customWidth="1"/>
    <col min="11268" max="11268" width="11" style="2"/>
    <col min="11269" max="11269" width="22" style="2" customWidth="1"/>
    <col min="11270" max="11515" width="11" style="2"/>
    <col min="11516" max="11516" width="3" style="2" customWidth="1"/>
    <col min="11517" max="11517" width="11.85546875" style="2" customWidth="1"/>
    <col min="11518" max="11518" width="18" style="2" customWidth="1"/>
    <col min="11519" max="11519" width="21.85546875" style="2" customWidth="1"/>
    <col min="11520" max="11520" width="31.28515625" style="2" customWidth="1"/>
    <col min="11521" max="11522" width="11" style="2"/>
    <col min="11523" max="11523" width="14.42578125" style="2" bestFit="1" customWidth="1"/>
    <col min="11524" max="11524" width="11" style="2"/>
    <col min="11525" max="11525" width="22" style="2" customWidth="1"/>
    <col min="11526" max="11771" width="11" style="2"/>
    <col min="11772" max="11772" width="3" style="2" customWidth="1"/>
    <col min="11773" max="11773" width="11.85546875" style="2" customWidth="1"/>
    <col min="11774" max="11774" width="18" style="2" customWidth="1"/>
    <col min="11775" max="11775" width="21.85546875" style="2" customWidth="1"/>
    <col min="11776" max="11776" width="31.28515625" style="2" customWidth="1"/>
    <col min="11777" max="11778" width="11" style="2"/>
    <col min="11779" max="11779" width="14.42578125" style="2" bestFit="1" customWidth="1"/>
    <col min="11780" max="11780" width="11" style="2"/>
    <col min="11781" max="11781" width="22" style="2" customWidth="1"/>
    <col min="11782" max="12027" width="11" style="2"/>
    <col min="12028" max="12028" width="3" style="2" customWidth="1"/>
    <col min="12029" max="12029" width="11.85546875" style="2" customWidth="1"/>
    <col min="12030" max="12030" width="18" style="2" customWidth="1"/>
    <col min="12031" max="12031" width="21.85546875" style="2" customWidth="1"/>
    <col min="12032" max="12032" width="31.28515625" style="2" customWidth="1"/>
    <col min="12033" max="12034" width="11" style="2"/>
    <col min="12035" max="12035" width="14.42578125" style="2" bestFit="1" customWidth="1"/>
    <col min="12036" max="12036" width="11" style="2"/>
    <col min="12037" max="12037" width="22" style="2" customWidth="1"/>
    <col min="12038" max="12283" width="11" style="2"/>
    <col min="12284" max="12284" width="3" style="2" customWidth="1"/>
    <col min="12285" max="12285" width="11.85546875" style="2" customWidth="1"/>
    <col min="12286" max="12286" width="18" style="2" customWidth="1"/>
    <col min="12287" max="12287" width="21.85546875" style="2" customWidth="1"/>
    <col min="12288" max="12288" width="31.28515625" style="2" customWidth="1"/>
    <col min="12289" max="12290" width="11" style="2"/>
    <col min="12291" max="12291" width="14.42578125" style="2" bestFit="1" customWidth="1"/>
    <col min="12292" max="12292" width="11" style="2"/>
    <col min="12293" max="12293" width="22" style="2" customWidth="1"/>
    <col min="12294" max="12539" width="11" style="2"/>
    <col min="12540" max="12540" width="3" style="2" customWidth="1"/>
    <col min="12541" max="12541" width="11.85546875" style="2" customWidth="1"/>
    <col min="12542" max="12542" width="18" style="2" customWidth="1"/>
    <col min="12543" max="12543" width="21.85546875" style="2" customWidth="1"/>
    <col min="12544" max="12544" width="31.28515625" style="2" customWidth="1"/>
    <col min="12545" max="12546" width="11" style="2"/>
    <col min="12547" max="12547" width="14.42578125" style="2" bestFit="1" customWidth="1"/>
    <col min="12548" max="12548" width="11" style="2"/>
    <col min="12549" max="12549" width="22" style="2" customWidth="1"/>
    <col min="12550" max="12795" width="11" style="2"/>
    <col min="12796" max="12796" width="3" style="2" customWidth="1"/>
    <col min="12797" max="12797" width="11.85546875" style="2" customWidth="1"/>
    <col min="12798" max="12798" width="18" style="2" customWidth="1"/>
    <col min="12799" max="12799" width="21.85546875" style="2" customWidth="1"/>
    <col min="12800" max="12800" width="31.28515625" style="2" customWidth="1"/>
    <col min="12801" max="12802" width="11" style="2"/>
    <col min="12803" max="12803" width="14.42578125" style="2" bestFit="1" customWidth="1"/>
    <col min="12804" max="12804" width="11" style="2"/>
    <col min="12805" max="12805" width="22" style="2" customWidth="1"/>
    <col min="12806" max="13051" width="11" style="2"/>
    <col min="13052" max="13052" width="3" style="2" customWidth="1"/>
    <col min="13053" max="13053" width="11.85546875" style="2" customWidth="1"/>
    <col min="13054" max="13054" width="18" style="2" customWidth="1"/>
    <col min="13055" max="13055" width="21.85546875" style="2" customWidth="1"/>
    <col min="13056" max="13056" width="31.28515625" style="2" customWidth="1"/>
    <col min="13057" max="13058" width="11" style="2"/>
    <col min="13059" max="13059" width="14.42578125" style="2" bestFit="1" customWidth="1"/>
    <col min="13060" max="13060" width="11" style="2"/>
    <col min="13061" max="13061" width="22" style="2" customWidth="1"/>
    <col min="13062" max="13307" width="11" style="2"/>
    <col min="13308" max="13308" width="3" style="2" customWidth="1"/>
    <col min="13309" max="13309" width="11.85546875" style="2" customWidth="1"/>
    <col min="13310" max="13310" width="18" style="2" customWidth="1"/>
    <col min="13311" max="13311" width="21.85546875" style="2" customWidth="1"/>
    <col min="13312" max="13312" width="31.28515625" style="2" customWidth="1"/>
    <col min="13313" max="13314" width="11" style="2"/>
    <col min="13315" max="13315" width="14.42578125" style="2" bestFit="1" customWidth="1"/>
    <col min="13316" max="13316" width="11" style="2"/>
    <col min="13317" max="13317" width="22" style="2" customWidth="1"/>
    <col min="13318" max="13563" width="11" style="2"/>
    <col min="13564" max="13564" width="3" style="2" customWidth="1"/>
    <col min="13565" max="13565" width="11.85546875" style="2" customWidth="1"/>
    <col min="13566" max="13566" width="18" style="2" customWidth="1"/>
    <col min="13567" max="13567" width="21.85546875" style="2" customWidth="1"/>
    <col min="13568" max="13568" width="31.28515625" style="2" customWidth="1"/>
    <col min="13569" max="13570" width="11" style="2"/>
    <col min="13571" max="13571" width="14.42578125" style="2" bestFit="1" customWidth="1"/>
    <col min="13572" max="13572" width="11" style="2"/>
    <col min="13573" max="13573" width="22" style="2" customWidth="1"/>
    <col min="13574" max="13819" width="11" style="2"/>
    <col min="13820" max="13820" width="3" style="2" customWidth="1"/>
    <col min="13821" max="13821" width="11.85546875" style="2" customWidth="1"/>
    <col min="13822" max="13822" width="18" style="2" customWidth="1"/>
    <col min="13823" max="13823" width="21.85546875" style="2" customWidth="1"/>
    <col min="13824" max="13824" width="31.28515625" style="2" customWidth="1"/>
    <col min="13825" max="13826" width="11" style="2"/>
    <col min="13827" max="13827" width="14.42578125" style="2" bestFit="1" customWidth="1"/>
    <col min="13828" max="13828" width="11" style="2"/>
    <col min="13829" max="13829" width="22" style="2" customWidth="1"/>
    <col min="13830" max="14075" width="11" style="2"/>
    <col min="14076" max="14076" width="3" style="2" customWidth="1"/>
    <col min="14077" max="14077" width="11.85546875" style="2" customWidth="1"/>
    <col min="14078" max="14078" width="18" style="2" customWidth="1"/>
    <col min="14079" max="14079" width="21.85546875" style="2" customWidth="1"/>
    <col min="14080" max="14080" width="31.28515625" style="2" customWidth="1"/>
    <col min="14081" max="14082" width="11" style="2"/>
    <col min="14083" max="14083" width="14.42578125" style="2" bestFit="1" customWidth="1"/>
    <col min="14084" max="14084" width="11" style="2"/>
    <col min="14085" max="14085" width="22" style="2" customWidth="1"/>
    <col min="14086" max="14331" width="11" style="2"/>
    <col min="14332" max="14332" width="3" style="2" customWidth="1"/>
    <col min="14333" max="14333" width="11.85546875" style="2" customWidth="1"/>
    <col min="14334" max="14334" width="18" style="2" customWidth="1"/>
    <col min="14335" max="14335" width="21.85546875" style="2" customWidth="1"/>
    <col min="14336" max="14336" width="31.28515625" style="2" customWidth="1"/>
    <col min="14337" max="14338" width="11" style="2"/>
    <col min="14339" max="14339" width="14.42578125" style="2" bestFit="1" customWidth="1"/>
    <col min="14340" max="14340" width="11" style="2"/>
    <col min="14341" max="14341" width="22" style="2" customWidth="1"/>
    <col min="14342" max="14587" width="11" style="2"/>
    <col min="14588" max="14588" width="3" style="2" customWidth="1"/>
    <col min="14589" max="14589" width="11.85546875" style="2" customWidth="1"/>
    <col min="14590" max="14590" width="18" style="2" customWidth="1"/>
    <col min="14591" max="14591" width="21.85546875" style="2" customWidth="1"/>
    <col min="14592" max="14592" width="31.28515625" style="2" customWidth="1"/>
    <col min="14593" max="14594" width="11" style="2"/>
    <col min="14595" max="14595" width="14.42578125" style="2" bestFit="1" customWidth="1"/>
    <col min="14596" max="14596" width="11" style="2"/>
    <col min="14597" max="14597" width="22" style="2" customWidth="1"/>
    <col min="14598" max="14843" width="11" style="2"/>
    <col min="14844" max="14844" width="3" style="2" customWidth="1"/>
    <col min="14845" max="14845" width="11.85546875" style="2" customWidth="1"/>
    <col min="14846" max="14846" width="18" style="2" customWidth="1"/>
    <col min="14847" max="14847" width="21.85546875" style="2" customWidth="1"/>
    <col min="14848" max="14848" width="31.28515625" style="2" customWidth="1"/>
    <col min="14849" max="14850" width="11" style="2"/>
    <col min="14851" max="14851" width="14.42578125" style="2" bestFit="1" customWidth="1"/>
    <col min="14852" max="14852" width="11" style="2"/>
    <col min="14853" max="14853" width="22" style="2" customWidth="1"/>
    <col min="14854" max="15099" width="11" style="2"/>
    <col min="15100" max="15100" width="3" style="2" customWidth="1"/>
    <col min="15101" max="15101" width="11.85546875" style="2" customWidth="1"/>
    <col min="15102" max="15102" width="18" style="2" customWidth="1"/>
    <col min="15103" max="15103" width="21.85546875" style="2" customWidth="1"/>
    <col min="15104" max="15104" width="31.28515625" style="2" customWidth="1"/>
    <col min="15105" max="15106" width="11" style="2"/>
    <col min="15107" max="15107" width="14.42578125" style="2" bestFit="1" customWidth="1"/>
    <col min="15108" max="15108" width="11" style="2"/>
    <col min="15109" max="15109" width="22" style="2" customWidth="1"/>
    <col min="15110" max="15355" width="11" style="2"/>
    <col min="15356" max="15356" width="3" style="2" customWidth="1"/>
    <col min="15357" max="15357" width="11.85546875" style="2" customWidth="1"/>
    <col min="15358" max="15358" width="18" style="2" customWidth="1"/>
    <col min="15359" max="15359" width="21.85546875" style="2" customWidth="1"/>
    <col min="15360" max="15360" width="31.28515625" style="2" customWidth="1"/>
    <col min="15361" max="15362" width="11" style="2"/>
    <col min="15363" max="15363" width="14.42578125" style="2" bestFit="1" customWidth="1"/>
    <col min="15364" max="15364" width="11" style="2"/>
    <col min="15365" max="15365" width="22" style="2" customWidth="1"/>
    <col min="15366" max="15611" width="11" style="2"/>
    <col min="15612" max="15612" width="3" style="2" customWidth="1"/>
    <col min="15613" max="15613" width="11.85546875" style="2" customWidth="1"/>
    <col min="15614" max="15614" width="18" style="2" customWidth="1"/>
    <col min="15615" max="15615" width="21.85546875" style="2" customWidth="1"/>
    <col min="15616" max="15616" width="31.28515625" style="2" customWidth="1"/>
    <col min="15617" max="15618" width="11" style="2"/>
    <col min="15619" max="15619" width="14.42578125" style="2" bestFit="1" customWidth="1"/>
    <col min="15620" max="15620" width="11" style="2"/>
    <col min="15621" max="15621" width="22" style="2" customWidth="1"/>
    <col min="15622" max="15867" width="11" style="2"/>
    <col min="15868" max="15868" width="3" style="2" customWidth="1"/>
    <col min="15869" max="15869" width="11.85546875" style="2" customWidth="1"/>
    <col min="15870" max="15870" width="18" style="2" customWidth="1"/>
    <col min="15871" max="15871" width="21.85546875" style="2" customWidth="1"/>
    <col min="15872" max="15872" width="31.28515625" style="2" customWidth="1"/>
    <col min="15873" max="15874" width="11" style="2"/>
    <col min="15875" max="15875" width="14.42578125" style="2" bestFit="1" customWidth="1"/>
    <col min="15876" max="15876" width="11" style="2"/>
    <col min="15877" max="15877" width="22" style="2" customWidth="1"/>
    <col min="15878" max="16123" width="11" style="2"/>
    <col min="16124" max="16124" width="3" style="2" customWidth="1"/>
    <col min="16125" max="16125" width="11.85546875" style="2" customWidth="1"/>
    <col min="16126" max="16126" width="18" style="2" customWidth="1"/>
    <col min="16127" max="16127" width="21.85546875" style="2" customWidth="1"/>
    <col min="16128" max="16128" width="31.28515625" style="2" customWidth="1"/>
    <col min="16129" max="16130" width="11" style="2"/>
    <col min="16131" max="16131" width="14.42578125" style="2" bestFit="1" customWidth="1"/>
    <col min="16132" max="16132" width="11" style="2"/>
    <col min="16133" max="16133" width="22" style="2" customWidth="1"/>
    <col min="16134" max="16384" width="11" style="2"/>
  </cols>
  <sheetData>
    <row r="1" spans="2:6" ht="15" x14ac:dyDescent="0.25">
      <c r="B1" s="1" t="s">
        <v>443</v>
      </c>
      <c r="F1" s="81" t="s">
        <v>6</v>
      </c>
    </row>
    <row r="4" spans="2:6" ht="20.25" customHeight="1" x14ac:dyDescent="0.2">
      <c r="B4" s="200" t="s">
        <v>0</v>
      </c>
      <c r="C4" s="201" t="s">
        <v>30</v>
      </c>
      <c r="D4" s="201"/>
      <c r="E4" s="201"/>
    </row>
    <row r="5" spans="2:6" ht="30" customHeight="1" x14ac:dyDescent="0.2">
      <c r="B5" s="200"/>
      <c r="C5" s="149" t="s">
        <v>31</v>
      </c>
      <c r="D5" s="149" t="s">
        <v>32</v>
      </c>
      <c r="E5" s="149" t="s">
        <v>33</v>
      </c>
    </row>
    <row r="6" spans="2:6" x14ac:dyDescent="0.2">
      <c r="B6" s="148" t="s">
        <v>1</v>
      </c>
      <c r="C6" s="25">
        <v>2915</v>
      </c>
      <c r="D6" s="25">
        <v>6119</v>
      </c>
      <c r="E6" s="25">
        <v>75</v>
      </c>
      <c r="F6" s="5"/>
    </row>
    <row r="7" spans="2:6" x14ac:dyDescent="0.2">
      <c r="B7" s="148" t="s">
        <v>2</v>
      </c>
      <c r="C7" s="25">
        <v>3085</v>
      </c>
      <c r="D7" s="25">
        <v>8174</v>
      </c>
      <c r="E7" s="25">
        <v>61</v>
      </c>
      <c r="F7" s="5"/>
    </row>
    <row r="8" spans="2:6" x14ac:dyDescent="0.2">
      <c r="B8" s="148" t="s">
        <v>3</v>
      </c>
      <c r="C8" s="25">
        <v>45</v>
      </c>
      <c r="D8" s="25">
        <v>1446</v>
      </c>
      <c r="E8" s="25">
        <v>3</v>
      </c>
      <c r="F8" s="5"/>
    </row>
    <row r="9" spans="2:6" x14ac:dyDescent="0.2">
      <c r="B9" s="148" t="s">
        <v>4</v>
      </c>
      <c r="C9" s="25">
        <v>1152</v>
      </c>
      <c r="D9" s="25">
        <v>2621</v>
      </c>
      <c r="E9" s="25">
        <v>47</v>
      </c>
      <c r="F9" s="5"/>
    </row>
    <row r="10" spans="2:6" x14ac:dyDescent="0.2">
      <c r="B10" s="148" t="s">
        <v>5</v>
      </c>
      <c r="C10" s="26">
        <f>SUM(C6:C9)</f>
        <v>7197</v>
      </c>
      <c r="D10" s="26">
        <f t="shared" ref="D10:E10" si="0">SUM(D6:D9)</f>
        <v>18360</v>
      </c>
      <c r="E10" s="26">
        <f t="shared" si="0"/>
        <v>186</v>
      </c>
      <c r="F10" s="5"/>
    </row>
  </sheetData>
  <sheetProtection selectLockedCells="1" selectUnlockedCells="1"/>
  <mergeCells count="2">
    <mergeCell ref="B4:B5"/>
    <mergeCell ref="C4:E4"/>
  </mergeCells>
  <hyperlinks>
    <hyperlink ref="F1" location="Indice!A1" display="INDICE" xr:uid="{00000000-0004-0000-0300-000000000000}"/>
  </hyperlinks>
  <pageMargins left="0.74791666666666667" right="0.74791666666666667" top="1.9291666666666667" bottom="0.98402777777777772" header="0" footer="0.51180555555555551"/>
  <pageSetup paperSize="9" firstPageNumber="0" orientation="portrait" horizontalDpi="300" verticalDpi="300" r:id="rId1"/>
  <headerFooter alignWithMargins="0">
    <oddHeader>&amp;Restatistica.mediorural@xunta.es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6"/>
  <sheetViews>
    <sheetView showGridLines="0" zoomScale="85" zoomScaleNormal="85" workbookViewId="0">
      <selection activeCell="W24" sqref="W23:W24"/>
    </sheetView>
  </sheetViews>
  <sheetFormatPr defaultColWidth="11.42578125" defaultRowHeight="12" x14ac:dyDescent="0.25"/>
  <cols>
    <col min="1" max="1" width="17.85546875" style="27" customWidth="1"/>
    <col min="2" max="11" width="6.5703125" style="28" customWidth="1"/>
    <col min="12" max="15" width="6.7109375" style="29" customWidth="1"/>
    <col min="16" max="16" width="7.5703125" style="29" customWidth="1"/>
    <col min="17" max="18" width="6.5703125" style="29" customWidth="1"/>
    <col min="19" max="19" width="7.42578125" style="30" customWidth="1"/>
    <col min="20" max="20" width="6.5703125" style="30" customWidth="1"/>
    <col min="21" max="22" width="6.5703125" style="30" bestFit="1" customWidth="1"/>
    <col min="23" max="256" width="11.42578125" style="30"/>
    <col min="257" max="257" width="17.85546875" style="30" customWidth="1"/>
    <col min="258" max="267" width="6.5703125" style="30" customWidth="1"/>
    <col min="268" max="271" width="6.7109375" style="30" customWidth="1"/>
    <col min="272" max="272" width="7.5703125" style="30" customWidth="1"/>
    <col min="273" max="274" width="6.5703125" style="30" customWidth="1"/>
    <col min="275" max="275" width="7.42578125" style="30" customWidth="1"/>
    <col min="276" max="276" width="6.5703125" style="30" customWidth="1"/>
    <col min="277" max="512" width="11.42578125" style="30"/>
    <col min="513" max="513" width="17.85546875" style="30" customWidth="1"/>
    <col min="514" max="523" width="6.5703125" style="30" customWidth="1"/>
    <col min="524" max="527" width="6.7109375" style="30" customWidth="1"/>
    <col min="528" max="528" width="7.5703125" style="30" customWidth="1"/>
    <col min="529" max="530" width="6.5703125" style="30" customWidth="1"/>
    <col min="531" max="531" width="7.42578125" style="30" customWidth="1"/>
    <col min="532" max="532" width="6.5703125" style="30" customWidth="1"/>
    <col min="533" max="768" width="11.42578125" style="30"/>
    <col min="769" max="769" width="17.85546875" style="30" customWidth="1"/>
    <col min="770" max="779" width="6.5703125" style="30" customWidth="1"/>
    <col min="780" max="783" width="6.7109375" style="30" customWidth="1"/>
    <col min="784" max="784" width="7.5703125" style="30" customWidth="1"/>
    <col min="785" max="786" width="6.5703125" style="30" customWidth="1"/>
    <col min="787" max="787" width="7.42578125" style="30" customWidth="1"/>
    <col min="788" max="788" width="6.5703125" style="30" customWidth="1"/>
    <col min="789" max="1024" width="11.42578125" style="30"/>
    <col min="1025" max="1025" width="17.85546875" style="30" customWidth="1"/>
    <col min="1026" max="1035" width="6.5703125" style="30" customWidth="1"/>
    <col min="1036" max="1039" width="6.7109375" style="30" customWidth="1"/>
    <col min="1040" max="1040" width="7.5703125" style="30" customWidth="1"/>
    <col min="1041" max="1042" width="6.5703125" style="30" customWidth="1"/>
    <col min="1043" max="1043" width="7.42578125" style="30" customWidth="1"/>
    <col min="1044" max="1044" width="6.5703125" style="30" customWidth="1"/>
    <col min="1045" max="1280" width="11.42578125" style="30"/>
    <col min="1281" max="1281" width="17.85546875" style="30" customWidth="1"/>
    <col min="1282" max="1291" width="6.5703125" style="30" customWidth="1"/>
    <col min="1292" max="1295" width="6.7109375" style="30" customWidth="1"/>
    <col min="1296" max="1296" width="7.5703125" style="30" customWidth="1"/>
    <col min="1297" max="1298" width="6.5703125" style="30" customWidth="1"/>
    <col min="1299" max="1299" width="7.42578125" style="30" customWidth="1"/>
    <col min="1300" max="1300" width="6.5703125" style="30" customWidth="1"/>
    <col min="1301" max="1536" width="11.42578125" style="30"/>
    <col min="1537" max="1537" width="17.85546875" style="30" customWidth="1"/>
    <col min="1538" max="1547" width="6.5703125" style="30" customWidth="1"/>
    <col min="1548" max="1551" width="6.7109375" style="30" customWidth="1"/>
    <col min="1552" max="1552" width="7.5703125" style="30" customWidth="1"/>
    <col min="1553" max="1554" width="6.5703125" style="30" customWidth="1"/>
    <col min="1555" max="1555" width="7.42578125" style="30" customWidth="1"/>
    <col min="1556" max="1556" width="6.5703125" style="30" customWidth="1"/>
    <col min="1557" max="1792" width="11.42578125" style="30"/>
    <col min="1793" max="1793" width="17.85546875" style="30" customWidth="1"/>
    <col min="1794" max="1803" width="6.5703125" style="30" customWidth="1"/>
    <col min="1804" max="1807" width="6.7109375" style="30" customWidth="1"/>
    <col min="1808" max="1808" width="7.5703125" style="30" customWidth="1"/>
    <col min="1809" max="1810" width="6.5703125" style="30" customWidth="1"/>
    <col min="1811" max="1811" width="7.42578125" style="30" customWidth="1"/>
    <col min="1812" max="1812" width="6.5703125" style="30" customWidth="1"/>
    <col min="1813" max="2048" width="11.42578125" style="30"/>
    <col min="2049" max="2049" width="17.85546875" style="30" customWidth="1"/>
    <col min="2050" max="2059" width="6.5703125" style="30" customWidth="1"/>
    <col min="2060" max="2063" width="6.7109375" style="30" customWidth="1"/>
    <col min="2064" max="2064" width="7.5703125" style="30" customWidth="1"/>
    <col min="2065" max="2066" width="6.5703125" style="30" customWidth="1"/>
    <col min="2067" max="2067" width="7.42578125" style="30" customWidth="1"/>
    <col min="2068" max="2068" width="6.5703125" style="30" customWidth="1"/>
    <col min="2069" max="2304" width="11.42578125" style="30"/>
    <col min="2305" max="2305" width="17.85546875" style="30" customWidth="1"/>
    <col min="2306" max="2315" width="6.5703125" style="30" customWidth="1"/>
    <col min="2316" max="2319" width="6.7109375" style="30" customWidth="1"/>
    <col min="2320" max="2320" width="7.5703125" style="30" customWidth="1"/>
    <col min="2321" max="2322" width="6.5703125" style="30" customWidth="1"/>
    <col min="2323" max="2323" width="7.42578125" style="30" customWidth="1"/>
    <col min="2324" max="2324" width="6.5703125" style="30" customWidth="1"/>
    <col min="2325" max="2560" width="11.42578125" style="30"/>
    <col min="2561" max="2561" width="17.85546875" style="30" customWidth="1"/>
    <col min="2562" max="2571" width="6.5703125" style="30" customWidth="1"/>
    <col min="2572" max="2575" width="6.7109375" style="30" customWidth="1"/>
    <col min="2576" max="2576" width="7.5703125" style="30" customWidth="1"/>
    <col min="2577" max="2578" width="6.5703125" style="30" customWidth="1"/>
    <col min="2579" max="2579" width="7.42578125" style="30" customWidth="1"/>
    <col min="2580" max="2580" width="6.5703125" style="30" customWidth="1"/>
    <col min="2581" max="2816" width="11.42578125" style="30"/>
    <col min="2817" max="2817" width="17.85546875" style="30" customWidth="1"/>
    <col min="2818" max="2827" width="6.5703125" style="30" customWidth="1"/>
    <col min="2828" max="2831" width="6.7109375" style="30" customWidth="1"/>
    <col min="2832" max="2832" width="7.5703125" style="30" customWidth="1"/>
    <col min="2833" max="2834" width="6.5703125" style="30" customWidth="1"/>
    <col min="2835" max="2835" width="7.42578125" style="30" customWidth="1"/>
    <col min="2836" max="2836" width="6.5703125" style="30" customWidth="1"/>
    <col min="2837" max="3072" width="11.42578125" style="30"/>
    <col min="3073" max="3073" width="17.85546875" style="30" customWidth="1"/>
    <col min="3074" max="3083" width="6.5703125" style="30" customWidth="1"/>
    <col min="3084" max="3087" width="6.7109375" style="30" customWidth="1"/>
    <col min="3088" max="3088" width="7.5703125" style="30" customWidth="1"/>
    <col min="3089" max="3090" width="6.5703125" style="30" customWidth="1"/>
    <col min="3091" max="3091" width="7.42578125" style="30" customWidth="1"/>
    <col min="3092" max="3092" width="6.5703125" style="30" customWidth="1"/>
    <col min="3093" max="3328" width="11.42578125" style="30"/>
    <col min="3329" max="3329" width="17.85546875" style="30" customWidth="1"/>
    <col min="3330" max="3339" width="6.5703125" style="30" customWidth="1"/>
    <col min="3340" max="3343" width="6.7109375" style="30" customWidth="1"/>
    <col min="3344" max="3344" width="7.5703125" style="30" customWidth="1"/>
    <col min="3345" max="3346" width="6.5703125" style="30" customWidth="1"/>
    <col min="3347" max="3347" width="7.42578125" style="30" customWidth="1"/>
    <col min="3348" max="3348" width="6.5703125" style="30" customWidth="1"/>
    <col min="3349" max="3584" width="11.42578125" style="30"/>
    <col min="3585" max="3585" width="17.85546875" style="30" customWidth="1"/>
    <col min="3586" max="3595" width="6.5703125" style="30" customWidth="1"/>
    <col min="3596" max="3599" width="6.7109375" style="30" customWidth="1"/>
    <col min="3600" max="3600" width="7.5703125" style="30" customWidth="1"/>
    <col min="3601" max="3602" width="6.5703125" style="30" customWidth="1"/>
    <col min="3603" max="3603" width="7.42578125" style="30" customWidth="1"/>
    <col min="3604" max="3604" width="6.5703125" style="30" customWidth="1"/>
    <col min="3605" max="3840" width="11.42578125" style="30"/>
    <col min="3841" max="3841" width="17.85546875" style="30" customWidth="1"/>
    <col min="3842" max="3851" width="6.5703125" style="30" customWidth="1"/>
    <col min="3852" max="3855" width="6.7109375" style="30" customWidth="1"/>
    <col min="3856" max="3856" width="7.5703125" style="30" customWidth="1"/>
    <col min="3857" max="3858" width="6.5703125" style="30" customWidth="1"/>
    <col min="3859" max="3859" width="7.42578125" style="30" customWidth="1"/>
    <col min="3860" max="3860" width="6.5703125" style="30" customWidth="1"/>
    <col min="3861" max="4096" width="11.42578125" style="30"/>
    <col min="4097" max="4097" width="17.85546875" style="30" customWidth="1"/>
    <col min="4098" max="4107" width="6.5703125" style="30" customWidth="1"/>
    <col min="4108" max="4111" width="6.7109375" style="30" customWidth="1"/>
    <col min="4112" max="4112" width="7.5703125" style="30" customWidth="1"/>
    <col min="4113" max="4114" width="6.5703125" style="30" customWidth="1"/>
    <col min="4115" max="4115" width="7.42578125" style="30" customWidth="1"/>
    <col min="4116" max="4116" width="6.5703125" style="30" customWidth="1"/>
    <col min="4117" max="4352" width="11.42578125" style="30"/>
    <col min="4353" max="4353" width="17.85546875" style="30" customWidth="1"/>
    <col min="4354" max="4363" width="6.5703125" style="30" customWidth="1"/>
    <col min="4364" max="4367" width="6.7109375" style="30" customWidth="1"/>
    <col min="4368" max="4368" width="7.5703125" style="30" customWidth="1"/>
    <col min="4369" max="4370" width="6.5703125" style="30" customWidth="1"/>
    <col min="4371" max="4371" width="7.42578125" style="30" customWidth="1"/>
    <col min="4372" max="4372" width="6.5703125" style="30" customWidth="1"/>
    <col min="4373" max="4608" width="11.42578125" style="30"/>
    <col min="4609" max="4609" width="17.85546875" style="30" customWidth="1"/>
    <col min="4610" max="4619" width="6.5703125" style="30" customWidth="1"/>
    <col min="4620" max="4623" width="6.7109375" style="30" customWidth="1"/>
    <col min="4624" max="4624" width="7.5703125" style="30" customWidth="1"/>
    <col min="4625" max="4626" width="6.5703125" style="30" customWidth="1"/>
    <col min="4627" max="4627" width="7.42578125" style="30" customWidth="1"/>
    <col min="4628" max="4628" width="6.5703125" style="30" customWidth="1"/>
    <col min="4629" max="4864" width="11.42578125" style="30"/>
    <col min="4865" max="4865" width="17.85546875" style="30" customWidth="1"/>
    <col min="4866" max="4875" width="6.5703125" style="30" customWidth="1"/>
    <col min="4876" max="4879" width="6.7109375" style="30" customWidth="1"/>
    <col min="4880" max="4880" width="7.5703125" style="30" customWidth="1"/>
    <col min="4881" max="4882" width="6.5703125" style="30" customWidth="1"/>
    <col min="4883" max="4883" width="7.42578125" style="30" customWidth="1"/>
    <col min="4884" max="4884" width="6.5703125" style="30" customWidth="1"/>
    <col min="4885" max="5120" width="11.42578125" style="30"/>
    <col min="5121" max="5121" width="17.85546875" style="30" customWidth="1"/>
    <col min="5122" max="5131" width="6.5703125" style="30" customWidth="1"/>
    <col min="5132" max="5135" width="6.7109375" style="30" customWidth="1"/>
    <col min="5136" max="5136" width="7.5703125" style="30" customWidth="1"/>
    <col min="5137" max="5138" width="6.5703125" style="30" customWidth="1"/>
    <col min="5139" max="5139" width="7.42578125" style="30" customWidth="1"/>
    <col min="5140" max="5140" width="6.5703125" style="30" customWidth="1"/>
    <col min="5141" max="5376" width="11.42578125" style="30"/>
    <col min="5377" max="5377" width="17.85546875" style="30" customWidth="1"/>
    <col min="5378" max="5387" width="6.5703125" style="30" customWidth="1"/>
    <col min="5388" max="5391" width="6.7109375" style="30" customWidth="1"/>
    <col min="5392" max="5392" width="7.5703125" style="30" customWidth="1"/>
    <col min="5393" max="5394" width="6.5703125" style="30" customWidth="1"/>
    <col min="5395" max="5395" width="7.42578125" style="30" customWidth="1"/>
    <col min="5396" max="5396" width="6.5703125" style="30" customWidth="1"/>
    <col min="5397" max="5632" width="11.42578125" style="30"/>
    <col min="5633" max="5633" width="17.85546875" style="30" customWidth="1"/>
    <col min="5634" max="5643" width="6.5703125" style="30" customWidth="1"/>
    <col min="5644" max="5647" width="6.7109375" style="30" customWidth="1"/>
    <col min="5648" max="5648" width="7.5703125" style="30" customWidth="1"/>
    <col min="5649" max="5650" width="6.5703125" style="30" customWidth="1"/>
    <col min="5651" max="5651" width="7.42578125" style="30" customWidth="1"/>
    <col min="5652" max="5652" width="6.5703125" style="30" customWidth="1"/>
    <col min="5653" max="5888" width="11.42578125" style="30"/>
    <col min="5889" max="5889" width="17.85546875" style="30" customWidth="1"/>
    <col min="5890" max="5899" width="6.5703125" style="30" customWidth="1"/>
    <col min="5900" max="5903" width="6.7109375" style="30" customWidth="1"/>
    <col min="5904" max="5904" width="7.5703125" style="30" customWidth="1"/>
    <col min="5905" max="5906" width="6.5703125" style="30" customWidth="1"/>
    <col min="5907" max="5907" width="7.42578125" style="30" customWidth="1"/>
    <col min="5908" max="5908" width="6.5703125" style="30" customWidth="1"/>
    <col min="5909" max="6144" width="11.42578125" style="30"/>
    <col min="6145" max="6145" width="17.85546875" style="30" customWidth="1"/>
    <col min="6146" max="6155" width="6.5703125" style="30" customWidth="1"/>
    <col min="6156" max="6159" width="6.7109375" style="30" customWidth="1"/>
    <col min="6160" max="6160" width="7.5703125" style="30" customWidth="1"/>
    <col min="6161" max="6162" width="6.5703125" style="30" customWidth="1"/>
    <col min="6163" max="6163" width="7.42578125" style="30" customWidth="1"/>
    <col min="6164" max="6164" width="6.5703125" style="30" customWidth="1"/>
    <col min="6165" max="6400" width="11.42578125" style="30"/>
    <col min="6401" max="6401" width="17.85546875" style="30" customWidth="1"/>
    <col min="6402" max="6411" width="6.5703125" style="30" customWidth="1"/>
    <col min="6412" max="6415" width="6.7109375" style="30" customWidth="1"/>
    <col min="6416" max="6416" width="7.5703125" style="30" customWidth="1"/>
    <col min="6417" max="6418" width="6.5703125" style="30" customWidth="1"/>
    <col min="6419" max="6419" width="7.42578125" style="30" customWidth="1"/>
    <col min="6420" max="6420" width="6.5703125" style="30" customWidth="1"/>
    <col min="6421" max="6656" width="11.42578125" style="30"/>
    <col min="6657" max="6657" width="17.85546875" style="30" customWidth="1"/>
    <col min="6658" max="6667" width="6.5703125" style="30" customWidth="1"/>
    <col min="6668" max="6671" width="6.7109375" style="30" customWidth="1"/>
    <col min="6672" max="6672" width="7.5703125" style="30" customWidth="1"/>
    <col min="6673" max="6674" width="6.5703125" style="30" customWidth="1"/>
    <col min="6675" max="6675" width="7.42578125" style="30" customWidth="1"/>
    <col min="6676" max="6676" width="6.5703125" style="30" customWidth="1"/>
    <col min="6677" max="6912" width="11.42578125" style="30"/>
    <col min="6913" max="6913" width="17.85546875" style="30" customWidth="1"/>
    <col min="6914" max="6923" width="6.5703125" style="30" customWidth="1"/>
    <col min="6924" max="6927" width="6.7109375" style="30" customWidth="1"/>
    <col min="6928" max="6928" width="7.5703125" style="30" customWidth="1"/>
    <col min="6929" max="6930" width="6.5703125" style="30" customWidth="1"/>
    <col min="6931" max="6931" width="7.42578125" style="30" customWidth="1"/>
    <col min="6932" max="6932" width="6.5703125" style="30" customWidth="1"/>
    <col min="6933" max="7168" width="11.42578125" style="30"/>
    <col min="7169" max="7169" width="17.85546875" style="30" customWidth="1"/>
    <col min="7170" max="7179" width="6.5703125" style="30" customWidth="1"/>
    <col min="7180" max="7183" width="6.7109375" style="30" customWidth="1"/>
    <col min="7184" max="7184" width="7.5703125" style="30" customWidth="1"/>
    <col min="7185" max="7186" width="6.5703125" style="30" customWidth="1"/>
    <col min="7187" max="7187" width="7.42578125" style="30" customWidth="1"/>
    <col min="7188" max="7188" width="6.5703125" style="30" customWidth="1"/>
    <col min="7189" max="7424" width="11.42578125" style="30"/>
    <col min="7425" max="7425" width="17.85546875" style="30" customWidth="1"/>
    <col min="7426" max="7435" width="6.5703125" style="30" customWidth="1"/>
    <col min="7436" max="7439" width="6.7109375" style="30" customWidth="1"/>
    <col min="7440" max="7440" width="7.5703125" style="30" customWidth="1"/>
    <col min="7441" max="7442" width="6.5703125" style="30" customWidth="1"/>
    <col min="7443" max="7443" width="7.42578125" style="30" customWidth="1"/>
    <col min="7444" max="7444" width="6.5703125" style="30" customWidth="1"/>
    <col min="7445" max="7680" width="11.42578125" style="30"/>
    <col min="7681" max="7681" width="17.85546875" style="30" customWidth="1"/>
    <col min="7682" max="7691" width="6.5703125" style="30" customWidth="1"/>
    <col min="7692" max="7695" width="6.7109375" style="30" customWidth="1"/>
    <col min="7696" max="7696" width="7.5703125" style="30" customWidth="1"/>
    <col min="7697" max="7698" width="6.5703125" style="30" customWidth="1"/>
    <col min="7699" max="7699" width="7.42578125" style="30" customWidth="1"/>
    <col min="7700" max="7700" width="6.5703125" style="30" customWidth="1"/>
    <col min="7701" max="7936" width="11.42578125" style="30"/>
    <col min="7937" max="7937" width="17.85546875" style="30" customWidth="1"/>
    <col min="7938" max="7947" width="6.5703125" style="30" customWidth="1"/>
    <col min="7948" max="7951" width="6.7109375" style="30" customWidth="1"/>
    <col min="7952" max="7952" width="7.5703125" style="30" customWidth="1"/>
    <col min="7953" max="7954" width="6.5703125" style="30" customWidth="1"/>
    <col min="7955" max="7955" width="7.42578125" style="30" customWidth="1"/>
    <col min="7956" max="7956" width="6.5703125" style="30" customWidth="1"/>
    <col min="7957" max="8192" width="11.42578125" style="30"/>
    <col min="8193" max="8193" width="17.85546875" style="30" customWidth="1"/>
    <col min="8194" max="8203" width="6.5703125" style="30" customWidth="1"/>
    <col min="8204" max="8207" width="6.7109375" style="30" customWidth="1"/>
    <col min="8208" max="8208" width="7.5703125" style="30" customWidth="1"/>
    <col min="8209" max="8210" width="6.5703125" style="30" customWidth="1"/>
    <col min="8211" max="8211" width="7.42578125" style="30" customWidth="1"/>
    <col min="8212" max="8212" width="6.5703125" style="30" customWidth="1"/>
    <col min="8213" max="8448" width="11.42578125" style="30"/>
    <col min="8449" max="8449" width="17.85546875" style="30" customWidth="1"/>
    <col min="8450" max="8459" width="6.5703125" style="30" customWidth="1"/>
    <col min="8460" max="8463" width="6.7109375" style="30" customWidth="1"/>
    <col min="8464" max="8464" width="7.5703125" style="30" customWidth="1"/>
    <col min="8465" max="8466" width="6.5703125" style="30" customWidth="1"/>
    <col min="8467" max="8467" width="7.42578125" style="30" customWidth="1"/>
    <col min="8468" max="8468" width="6.5703125" style="30" customWidth="1"/>
    <col min="8469" max="8704" width="11.42578125" style="30"/>
    <col min="8705" max="8705" width="17.85546875" style="30" customWidth="1"/>
    <col min="8706" max="8715" width="6.5703125" style="30" customWidth="1"/>
    <col min="8716" max="8719" width="6.7109375" style="30" customWidth="1"/>
    <col min="8720" max="8720" width="7.5703125" style="30" customWidth="1"/>
    <col min="8721" max="8722" width="6.5703125" style="30" customWidth="1"/>
    <col min="8723" max="8723" width="7.42578125" style="30" customWidth="1"/>
    <col min="8724" max="8724" width="6.5703125" style="30" customWidth="1"/>
    <col min="8725" max="8960" width="11.42578125" style="30"/>
    <col min="8961" max="8961" width="17.85546875" style="30" customWidth="1"/>
    <col min="8962" max="8971" width="6.5703125" style="30" customWidth="1"/>
    <col min="8972" max="8975" width="6.7109375" style="30" customWidth="1"/>
    <col min="8976" max="8976" width="7.5703125" style="30" customWidth="1"/>
    <col min="8977" max="8978" width="6.5703125" style="30" customWidth="1"/>
    <col min="8979" max="8979" width="7.42578125" style="30" customWidth="1"/>
    <col min="8980" max="8980" width="6.5703125" style="30" customWidth="1"/>
    <col min="8981" max="9216" width="11.42578125" style="30"/>
    <col min="9217" max="9217" width="17.85546875" style="30" customWidth="1"/>
    <col min="9218" max="9227" width="6.5703125" style="30" customWidth="1"/>
    <col min="9228" max="9231" width="6.7109375" style="30" customWidth="1"/>
    <col min="9232" max="9232" width="7.5703125" style="30" customWidth="1"/>
    <col min="9233" max="9234" width="6.5703125" style="30" customWidth="1"/>
    <col min="9235" max="9235" width="7.42578125" style="30" customWidth="1"/>
    <col min="9236" max="9236" width="6.5703125" style="30" customWidth="1"/>
    <col min="9237" max="9472" width="11.42578125" style="30"/>
    <col min="9473" max="9473" width="17.85546875" style="30" customWidth="1"/>
    <col min="9474" max="9483" width="6.5703125" style="30" customWidth="1"/>
    <col min="9484" max="9487" width="6.7109375" style="30" customWidth="1"/>
    <col min="9488" max="9488" width="7.5703125" style="30" customWidth="1"/>
    <col min="9489" max="9490" width="6.5703125" style="30" customWidth="1"/>
    <col min="9491" max="9491" width="7.42578125" style="30" customWidth="1"/>
    <col min="9492" max="9492" width="6.5703125" style="30" customWidth="1"/>
    <col min="9493" max="9728" width="11.42578125" style="30"/>
    <col min="9729" max="9729" width="17.85546875" style="30" customWidth="1"/>
    <col min="9730" max="9739" width="6.5703125" style="30" customWidth="1"/>
    <col min="9740" max="9743" width="6.7109375" style="30" customWidth="1"/>
    <col min="9744" max="9744" width="7.5703125" style="30" customWidth="1"/>
    <col min="9745" max="9746" width="6.5703125" style="30" customWidth="1"/>
    <col min="9747" max="9747" width="7.42578125" style="30" customWidth="1"/>
    <col min="9748" max="9748" width="6.5703125" style="30" customWidth="1"/>
    <col min="9749" max="9984" width="11.42578125" style="30"/>
    <col min="9985" max="9985" width="17.85546875" style="30" customWidth="1"/>
    <col min="9986" max="9995" width="6.5703125" style="30" customWidth="1"/>
    <col min="9996" max="9999" width="6.7109375" style="30" customWidth="1"/>
    <col min="10000" max="10000" width="7.5703125" style="30" customWidth="1"/>
    <col min="10001" max="10002" width="6.5703125" style="30" customWidth="1"/>
    <col min="10003" max="10003" width="7.42578125" style="30" customWidth="1"/>
    <col min="10004" max="10004" width="6.5703125" style="30" customWidth="1"/>
    <col min="10005" max="10240" width="11.42578125" style="30"/>
    <col min="10241" max="10241" width="17.85546875" style="30" customWidth="1"/>
    <col min="10242" max="10251" width="6.5703125" style="30" customWidth="1"/>
    <col min="10252" max="10255" width="6.7109375" style="30" customWidth="1"/>
    <col min="10256" max="10256" width="7.5703125" style="30" customWidth="1"/>
    <col min="10257" max="10258" width="6.5703125" style="30" customWidth="1"/>
    <col min="10259" max="10259" width="7.42578125" style="30" customWidth="1"/>
    <col min="10260" max="10260" width="6.5703125" style="30" customWidth="1"/>
    <col min="10261" max="10496" width="11.42578125" style="30"/>
    <col min="10497" max="10497" width="17.85546875" style="30" customWidth="1"/>
    <col min="10498" max="10507" width="6.5703125" style="30" customWidth="1"/>
    <col min="10508" max="10511" width="6.7109375" style="30" customWidth="1"/>
    <col min="10512" max="10512" width="7.5703125" style="30" customWidth="1"/>
    <col min="10513" max="10514" width="6.5703125" style="30" customWidth="1"/>
    <col min="10515" max="10515" width="7.42578125" style="30" customWidth="1"/>
    <col min="10516" max="10516" width="6.5703125" style="30" customWidth="1"/>
    <col min="10517" max="10752" width="11.42578125" style="30"/>
    <col min="10753" max="10753" width="17.85546875" style="30" customWidth="1"/>
    <col min="10754" max="10763" width="6.5703125" style="30" customWidth="1"/>
    <col min="10764" max="10767" width="6.7109375" style="30" customWidth="1"/>
    <col min="10768" max="10768" width="7.5703125" style="30" customWidth="1"/>
    <col min="10769" max="10770" width="6.5703125" style="30" customWidth="1"/>
    <col min="10771" max="10771" width="7.42578125" style="30" customWidth="1"/>
    <col min="10772" max="10772" width="6.5703125" style="30" customWidth="1"/>
    <col min="10773" max="11008" width="11.42578125" style="30"/>
    <col min="11009" max="11009" width="17.85546875" style="30" customWidth="1"/>
    <col min="11010" max="11019" width="6.5703125" style="30" customWidth="1"/>
    <col min="11020" max="11023" width="6.7109375" style="30" customWidth="1"/>
    <col min="11024" max="11024" width="7.5703125" style="30" customWidth="1"/>
    <col min="11025" max="11026" width="6.5703125" style="30" customWidth="1"/>
    <col min="11027" max="11027" width="7.42578125" style="30" customWidth="1"/>
    <col min="11028" max="11028" width="6.5703125" style="30" customWidth="1"/>
    <col min="11029" max="11264" width="11.42578125" style="30"/>
    <col min="11265" max="11265" width="17.85546875" style="30" customWidth="1"/>
    <col min="11266" max="11275" width="6.5703125" style="30" customWidth="1"/>
    <col min="11276" max="11279" width="6.7109375" style="30" customWidth="1"/>
    <col min="11280" max="11280" width="7.5703125" style="30" customWidth="1"/>
    <col min="11281" max="11282" width="6.5703125" style="30" customWidth="1"/>
    <col min="11283" max="11283" width="7.42578125" style="30" customWidth="1"/>
    <col min="11284" max="11284" width="6.5703125" style="30" customWidth="1"/>
    <col min="11285" max="11520" width="11.42578125" style="30"/>
    <col min="11521" max="11521" width="17.85546875" style="30" customWidth="1"/>
    <col min="11522" max="11531" width="6.5703125" style="30" customWidth="1"/>
    <col min="11532" max="11535" width="6.7109375" style="30" customWidth="1"/>
    <col min="11536" max="11536" width="7.5703125" style="30" customWidth="1"/>
    <col min="11537" max="11538" width="6.5703125" style="30" customWidth="1"/>
    <col min="11539" max="11539" width="7.42578125" style="30" customWidth="1"/>
    <col min="11540" max="11540" width="6.5703125" style="30" customWidth="1"/>
    <col min="11541" max="11776" width="11.42578125" style="30"/>
    <col min="11777" max="11777" width="17.85546875" style="30" customWidth="1"/>
    <col min="11778" max="11787" width="6.5703125" style="30" customWidth="1"/>
    <col min="11788" max="11791" width="6.7109375" style="30" customWidth="1"/>
    <col min="11792" max="11792" width="7.5703125" style="30" customWidth="1"/>
    <col min="11793" max="11794" width="6.5703125" style="30" customWidth="1"/>
    <col min="11795" max="11795" width="7.42578125" style="30" customWidth="1"/>
    <col min="11796" max="11796" width="6.5703125" style="30" customWidth="1"/>
    <col min="11797" max="12032" width="11.42578125" style="30"/>
    <col min="12033" max="12033" width="17.85546875" style="30" customWidth="1"/>
    <col min="12034" max="12043" width="6.5703125" style="30" customWidth="1"/>
    <col min="12044" max="12047" width="6.7109375" style="30" customWidth="1"/>
    <col min="12048" max="12048" width="7.5703125" style="30" customWidth="1"/>
    <col min="12049" max="12050" width="6.5703125" style="30" customWidth="1"/>
    <col min="12051" max="12051" width="7.42578125" style="30" customWidth="1"/>
    <col min="12052" max="12052" width="6.5703125" style="30" customWidth="1"/>
    <col min="12053" max="12288" width="11.42578125" style="30"/>
    <col min="12289" max="12289" width="17.85546875" style="30" customWidth="1"/>
    <col min="12290" max="12299" width="6.5703125" style="30" customWidth="1"/>
    <col min="12300" max="12303" width="6.7109375" style="30" customWidth="1"/>
    <col min="12304" max="12304" width="7.5703125" style="30" customWidth="1"/>
    <col min="12305" max="12306" width="6.5703125" style="30" customWidth="1"/>
    <col min="12307" max="12307" width="7.42578125" style="30" customWidth="1"/>
    <col min="12308" max="12308" width="6.5703125" style="30" customWidth="1"/>
    <col min="12309" max="12544" width="11.42578125" style="30"/>
    <col min="12545" max="12545" width="17.85546875" style="30" customWidth="1"/>
    <col min="12546" max="12555" width="6.5703125" style="30" customWidth="1"/>
    <col min="12556" max="12559" width="6.7109375" style="30" customWidth="1"/>
    <col min="12560" max="12560" width="7.5703125" style="30" customWidth="1"/>
    <col min="12561" max="12562" width="6.5703125" style="30" customWidth="1"/>
    <col min="12563" max="12563" width="7.42578125" style="30" customWidth="1"/>
    <col min="12564" max="12564" width="6.5703125" style="30" customWidth="1"/>
    <col min="12565" max="12800" width="11.42578125" style="30"/>
    <col min="12801" max="12801" width="17.85546875" style="30" customWidth="1"/>
    <col min="12802" max="12811" width="6.5703125" style="30" customWidth="1"/>
    <col min="12812" max="12815" width="6.7109375" style="30" customWidth="1"/>
    <col min="12816" max="12816" width="7.5703125" style="30" customWidth="1"/>
    <col min="12817" max="12818" width="6.5703125" style="30" customWidth="1"/>
    <col min="12819" max="12819" width="7.42578125" style="30" customWidth="1"/>
    <col min="12820" max="12820" width="6.5703125" style="30" customWidth="1"/>
    <col min="12821" max="13056" width="11.42578125" style="30"/>
    <col min="13057" max="13057" width="17.85546875" style="30" customWidth="1"/>
    <col min="13058" max="13067" width="6.5703125" style="30" customWidth="1"/>
    <col min="13068" max="13071" width="6.7109375" style="30" customWidth="1"/>
    <col min="13072" max="13072" width="7.5703125" style="30" customWidth="1"/>
    <col min="13073" max="13074" width="6.5703125" style="30" customWidth="1"/>
    <col min="13075" max="13075" width="7.42578125" style="30" customWidth="1"/>
    <col min="13076" max="13076" width="6.5703125" style="30" customWidth="1"/>
    <col min="13077" max="13312" width="11.42578125" style="30"/>
    <col min="13313" max="13313" width="17.85546875" style="30" customWidth="1"/>
    <col min="13314" max="13323" width="6.5703125" style="30" customWidth="1"/>
    <col min="13324" max="13327" width="6.7109375" style="30" customWidth="1"/>
    <col min="13328" max="13328" width="7.5703125" style="30" customWidth="1"/>
    <col min="13329" max="13330" width="6.5703125" style="30" customWidth="1"/>
    <col min="13331" max="13331" width="7.42578125" style="30" customWidth="1"/>
    <col min="13332" max="13332" width="6.5703125" style="30" customWidth="1"/>
    <col min="13333" max="13568" width="11.42578125" style="30"/>
    <col min="13569" max="13569" width="17.85546875" style="30" customWidth="1"/>
    <col min="13570" max="13579" width="6.5703125" style="30" customWidth="1"/>
    <col min="13580" max="13583" width="6.7109375" style="30" customWidth="1"/>
    <col min="13584" max="13584" width="7.5703125" style="30" customWidth="1"/>
    <col min="13585" max="13586" width="6.5703125" style="30" customWidth="1"/>
    <col min="13587" max="13587" width="7.42578125" style="30" customWidth="1"/>
    <col min="13588" max="13588" width="6.5703125" style="30" customWidth="1"/>
    <col min="13589" max="13824" width="11.42578125" style="30"/>
    <col min="13825" max="13825" width="17.85546875" style="30" customWidth="1"/>
    <col min="13826" max="13835" width="6.5703125" style="30" customWidth="1"/>
    <col min="13836" max="13839" width="6.7109375" style="30" customWidth="1"/>
    <col min="13840" max="13840" width="7.5703125" style="30" customWidth="1"/>
    <col min="13841" max="13842" width="6.5703125" style="30" customWidth="1"/>
    <col min="13843" max="13843" width="7.42578125" style="30" customWidth="1"/>
    <col min="13844" max="13844" width="6.5703125" style="30" customWidth="1"/>
    <col min="13845" max="14080" width="11.42578125" style="30"/>
    <col min="14081" max="14081" width="17.85546875" style="30" customWidth="1"/>
    <col min="14082" max="14091" width="6.5703125" style="30" customWidth="1"/>
    <col min="14092" max="14095" width="6.7109375" style="30" customWidth="1"/>
    <col min="14096" max="14096" width="7.5703125" style="30" customWidth="1"/>
    <col min="14097" max="14098" width="6.5703125" style="30" customWidth="1"/>
    <col min="14099" max="14099" width="7.42578125" style="30" customWidth="1"/>
    <col min="14100" max="14100" width="6.5703125" style="30" customWidth="1"/>
    <col min="14101" max="14336" width="11.42578125" style="30"/>
    <col min="14337" max="14337" width="17.85546875" style="30" customWidth="1"/>
    <col min="14338" max="14347" width="6.5703125" style="30" customWidth="1"/>
    <col min="14348" max="14351" width="6.7109375" style="30" customWidth="1"/>
    <col min="14352" max="14352" width="7.5703125" style="30" customWidth="1"/>
    <col min="14353" max="14354" width="6.5703125" style="30" customWidth="1"/>
    <col min="14355" max="14355" width="7.42578125" style="30" customWidth="1"/>
    <col min="14356" max="14356" width="6.5703125" style="30" customWidth="1"/>
    <col min="14357" max="14592" width="11.42578125" style="30"/>
    <col min="14593" max="14593" width="17.85546875" style="30" customWidth="1"/>
    <col min="14594" max="14603" width="6.5703125" style="30" customWidth="1"/>
    <col min="14604" max="14607" width="6.7109375" style="30" customWidth="1"/>
    <col min="14608" max="14608" width="7.5703125" style="30" customWidth="1"/>
    <col min="14609" max="14610" width="6.5703125" style="30" customWidth="1"/>
    <col min="14611" max="14611" width="7.42578125" style="30" customWidth="1"/>
    <col min="14612" max="14612" width="6.5703125" style="30" customWidth="1"/>
    <col min="14613" max="14848" width="11.42578125" style="30"/>
    <col min="14849" max="14849" width="17.85546875" style="30" customWidth="1"/>
    <col min="14850" max="14859" width="6.5703125" style="30" customWidth="1"/>
    <col min="14860" max="14863" width="6.7109375" style="30" customWidth="1"/>
    <col min="14864" max="14864" width="7.5703125" style="30" customWidth="1"/>
    <col min="14865" max="14866" width="6.5703125" style="30" customWidth="1"/>
    <col min="14867" max="14867" width="7.42578125" style="30" customWidth="1"/>
    <col min="14868" max="14868" width="6.5703125" style="30" customWidth="1"/>
    <col min="14869" max="15104" width="11.42578125" style="30"/>
    <col min="15105" max="15105" width="17.85546875" style="30" customWidth="1"/>
    <col min="15106" max="15115" width="6.5703125" style="30" customWidth="1"/>
    <col min="15116" max="15119" width="6.7109375" style="30" customWidth="1"/>
    <col min="15120" max="15120" width="7.5703125" style="30" customWidth="1"/>
    <col min="15121" max="15122" width="6.5703125" style="30" customWidth="1"/>
    <col min="15123" max="15123" width="7.42578125" style="30" customWidth="1"/>
    <col min="15124" max="15124" width="6.5703125" style="30" customWidth="1"/>
    <col min="15125" max="15360" width="11.42578125" style="30"/>
    <col min="15361" max="15361" width="17.85546875" style="30" customWidth="1"/>
    <col min="15362" max="15371" width="6.5703125" style="30" customWidth="1"/>
    <col min="15372" max="15375" width="6.7109375" style="30" customWidth="1"/>
    <col min="15376" max="15376" width="7.5703125" style="30" customWidth="1"/>
    <col min="15377" max="15378" width="6.5703125" style="30" customWidth="1"/>
    <col min="15379" max="15379" width="7.42578125" style="30" customWidth="1"/>
    <col min="15380" max="15380" width="6.5703125" style="30" customWidth="1"/>
    <col min="15381" max="15616" width="11.42578125" style="30"/>
    <col min="15617" max="15617" width="17.85546875" style="30" customWidth="1"/>
    <col min="15618" max="15627" width="6.5703125" style="30" customWidth="1"/>
    <col min="15628" max="15631" width="6.7109375" style="30" customWidth="1"/>
    <col min="15632" max="15632" width="7.5703125" style="30" customWidth="1"/>
    <col min="15633" max="15634" width="6.5703125" style="30" customWidth="1"/>
    <col min="15635" max="15635" width="7.42578125" style="30" customWidth="1"/>
    <col min="15636" max="15636" width="6.5703125" style="30" customWidth="1"/>
    <col min="15637" max="15872" width="11.42578125" style="30"/>
    <col min="15873" max="15873" width="17.85546875" style="30" customWidth="1"/>
    <col min="15874" max="15883" width="6.5703125" style="30" customWidth="1"/>
    <col min="15884" max="15887" width="6.7109375" style="30" customWidth="1"/>
    <col min="15888" max="15888" width="7.5703125" style="30" customWidth="1"/>
    <col min="15889" max="15890" width="6.5703125" style="30" customWidth="1"/>
    <col min="15891" max="15891" width="7.42578125" style="30" customWidth="1"/>
    <col min="15892" max="15892" width="6.5703125" style="30" customWidth="1"/>
    <col min="15893" max="16128" width="11.42578125" style="30"/>
    <col min="16129" max="16129" width="17.85546875" style="30" customWidth="1"/>
    <col min="16130" max="16139" width="6.5703125" style="30" customWidth="1"/>
    <col min="16140" max="16143" width="6.7109375" style="30" customWidth="1"/>
    <col min="16144" max="16144" width="7.5703125" style="30" customWidth="1"/>
    <col min="16145" max="16146" width="6.5703125" style="30" customWidth="1"/>
    <col min="16147" max="16147" width="7.42578125" style="30" customWidth="1"/>
    <col min="16148" max="16148" width="6.5703125" style="30" customWidth="1"/>
    <col min="16149" max="16384" width="11.42578125" style="30"/>
  </cols>
  <sheetData>
    <row r="1" spans="1:23" ht="15" x14ac:dyDescent="0.25">
      <c r="W1" s="81" t="s">
        <v>6</v>
      </c>
    </row>
    <row r="5" spans="1:23" x14ac:dyDescent="0.25">
      <c r="A5" s="27" t="s">
        <v>35</v>
      </c>
    </row>
    <row r="7" spans="1:23" x14ac:dyDescent="0.25">
      <c r="A7" s="150" t="s">
        <v>1</v>
      </c>
      <c r="B7" s="150">
        <v>1999</v>
      </c>
      <c r="C7" s="150">
        <v>2000</v>
      </c>
      <c r="D7" s="150">
        <v>2001</v>
      </c>
      <c r="E7" s="151">
        <v>2002</v>
      </c>
      <c r="F7" s="151">
        <v>2003</v>
      </c>
      <c r="G7" s="150">
        <v>2004</v>
      </c>
      <c r="H7" s="151">
        <v>2005</v>
      </c>
      <c r="I7" s="152">
        <v>2006</v>
      </c>
      <c r="J7" s="152">
        <v>2007</v>
      </c>
      <c r="K7" s="152">
        <v>2008</v>
      </c>
      <c r="L7" s="152">
        <v>2009</v>
      </c>
      <c r="M7" s="152">
        <v>2010</v>
      </c>
      <c r="N7" s="152">
        <v>2011</v>
      </c>
      <c r="O7" s="152">
        <v>2012</v>
      </c>
      <c r="P7" s="152">
        <v>2013</v>
      </c>
      <c r="Q7" s="152">
        <v>2014</v>
      </c>
      <c r="R7" s="152">
        <v>2015</v>
      </c>
      <c r="S7" s="152">
        <v>2016</v>
      </c>
      <c r="T7" s="152">
        <v>2017</v>
      </c>
      <c r="U7" s="152">
        <v>2018</v>
      </c>
      <c r="V7" s="152">
        <v>2019</v>
      </c>
      <c r="W7" s="152">
        <v>2020</v>
      </c>
    </row>
    <row r="8" spans="1:23" s="36" customFormat="1" x14ac:dyDescent="0.25">
      <c r="A8" s="31" t="s">
        <v>36</v>
      </c>
      <c r="B8" s="32">
        <v>30406</v>
      </c>
      <c r="C8" s="32">
        <v>28431</v>
      </c>
      <c r="D8" s="32">
        <v>24851</v>
      </c>
      <c r="E8" s="33">
        <v>24851</v>
      </c>
      <c r="F8" s="33">
        <v>24687</v>
      </c>
      <c r="G8" s="32">
        <v>22936</v>
      </c>
      <c r="H8" s="33">
        <v>20079</v>
      </c>
      <c r="I8" s="34">
        <v>18637</v>
      </c>
      <c r="J8" s="34">
        <v>17281</v>
      </c>
      <c r="K8" s="34">
        <v>16419</v>
      </c>
      <c r="L8" s="34">
        <v>15868</v>
      </c>
      <c r="M8" s="34">
        <v>15039</v>
      </c>
      <c r="N8" s="34">
        <v>14209</v>
      </c>
      <c r="O8" s="34">
        <v>13537</v>
      </c>
      <c r="P8" s="35">
        <v>13007</v>
      </c>
      <c r="Q8" s="35">
        <v>12470</v>
      </c>
      <c r="R8" s="35">
        <v>11844</v>
      </c>
      <c r="S8" s="35">
        <v>11381</v>
      </c>
      <c r="T8" s="35">
        <v>10788</v>
      </c>
      <c r="U8" s="35">
        <v>10140</v>
      </c>
      <c r="V8" s="35">
        <v>9499</v>
      </c>
      <c r="W8" s="35">
        <v>9109</v>
      </c>
    </row>
    <row r="9" spans="1:23" s="36" customFormat="1" x14ac:dyDescent="0.25">
      <c r="A9" s="31" t="s">
        <v>37</v>
      </c>
      <c r="B9" s="32">
        <v>283550</v>
      </c>
      <c r="C9" s="32">
        <v>286680</v>
      </c>
      <c r="D9" s="32">
        <v>307140</v>
      </c>
      <c r="E9" s="33">
        <v>307140</v>
      </c>
      <c r="F9" s="33">
        <v>288008</v>
      </c>
      <c r="G9" s="32">
        <v>245931</v>
      </c>
      <c r="H9" s="33">
        <v>221898</v>
      </c>
      <c r="I9" s="34">
        <v>212438</v>
      </c>
      <c r="J9" s="34">
        <v>204044</v>
      </c>
      <c r="K9" s="34">
        <v>208574</v>
      </c>
      <c r="L9" s="34">
        <v>205761</v>
      </c>
      <c r="M9" s="34">
        <v>202352</v>
      </c>
      <c r="N9" s="34">
        <v>199523</v>
      </c>
      <c r="O9" s="34">
        <v>196576</v>
      </c>
      <c r="P9" s="35">
        <v>194369</v>
      </c>
      <c r="Q9" s="35">
        <v>200132</v>
      </c>
      <c r="R9" s="35">
        <v>188636</v>
      </c>
      <c r="S9" s="35">
        <v>192222</v>
      </c>
      <c r="T9" s="35">
        <v>191013</v>
      </c>
      <c r="U9" s="35">
        <v>188893</v>
      </c>
      <c r="V9" s="35">
        <v>186603</v>
      </c>
      <c r="W9" s="35">
        <v>183481</v>
      </c>
    </row>
    <row r="10" spans="1:23" s="36" customFormat="1" x14ac:dyDescent="0.25">
      <c r="A10" s="31" t="s">
        <v>26</v>
      </c>
      <c r="B10" s="37">
        <v>9.3254620798526613</v>
      </c>
      <c r="C10" s="37">
        <v>10.083359712989342</v>
      </c>
      <c r="D10" s="37">
        <v>12.4</v>
      </c>
      <c r="E10" s="38">
        <v>12.4</v>
      </c>
      <c r="F10" s="38">
        <v>11.7</v>
      </c>
      <c r="G10" s="37">
        <v>10.722</v>
      </c>
      <c r="H10" s="38">
        <v>11.1</v>
      </c>
      <c r="I10" s="39">
        <v>11.4</v>
      </c>
      <c r="J10" s="39">
        <v>11.8</v>
      </c>
      <c r="K10" s="39">
        <v>12.7</v>
      </c>
      <c r="L10" s="39">
        <v>13</v>
      </c>
      <c r="M10" s="39">
        <v>13.455149943480285</v>
      </c>
      <c r="N10" s="39">
        <v>14.042015623900344</v>
      </c>
      <c r="O10" s="39">
        <v>14.521385831424983</v>
      </c>
      <c r="P10" s="40">
        <v>14.943415084185439</v>
      </c>
      <c r="Q10" s="40">
        <v>16.049077786688052</v>
      </c>
      <c r="R10" s="40">
        <v>15.926713947990544</v>
      </c>
      <c r="S10" s="40">
        <v>16.899999999999999</v>
      </c>
      <c r="T10" s="40">
        <v>17.7</v>
      </c>
      <c r="U10" s="40">
        <v>18.628500986193295</v>
      </c>
      <c r="V10" s="40">
        <v>19.644488893567743</v>
      </c>
      <c r="W10" s="40">
        <v>20.100000000000001</v>
      </c>
    </row>
    <row r="11" spans="1:23" x14ac:dyDescent="0.25">
      <c r="A11" s="150" t="s">
        <v>2</v>
      </c>
      <c r="B11" s="150">
        <v>1999</v>
      </c>
      <c r="C11" s="150">
        <v>2000</v>
      </c>
      <c r="D11" s="150">
        <v>2001</v>
      </c>
      <c r="E11" s="151">
        <v>2002</v>
      </c>
      <c r="F11" s="151">
        <v>2003</v>
      </c>
      <c r="G11" s="150">
        <v>2004</v>
      </c>
      <c r="H11" s="151">
        <v>2005</v>
      </c>
      <c r="I11" s="152">
        <v>2006</v>
      </c>
      <c r="J11" s="152">
        <v>2007</v>
      </c>
      <c r="K11" s="152">
        <v>2008</v>
      </c>
      <c r="L11" s="152">
        <v>2009</v>
      </c>
      <c r="M11" s="152">
        <v>2010</v>
      </c>
      <c r="N11" s="152">
        <v>2011</v>
      </c>
      <c r="O11" s="152">
        <v>2012</v>
      </c>
      <c r="P11" s="152">
        <v>2013</v>
      </c>
      <c r="Q11" s="152">
        <v>2014</v>
      </c>
      <c r="R11" s="152">
        <v>2015</v>
      </c>
      <c r="S11" s="152">
        <v>2016</v>
      </c>
      <c r="T11" s="152">
        <v>2017</v>
      </c>
      <c r="U11" s="152">
        <v>2018</v>
      </c>
      <c r="V11" s="152">
        <v>2019</v>
      </c>
      <c r="W11" s="152">
        <v>2020</v>
      </c>
    </row>
    <row r="12" spans="1:23" x14ac:dyDescent="0.25">
      <c r="A12" s="31" t="s">
        <v>36</v>
      </c>
      <c r="B12" s="32">
        <v>25807</v>
      </c>
      <c r="C12" s="32">
        <v>24665</v>
      </c>
      <c r="D12" s="32">
        <v>20897</v>
      </c>
      <c r="E12" s="33">
        <v>20897</v>
      </c>
      <c r="F12" s="33">
        <v>21939</v>
      </c>
      <c r="G12" s="32">
        <v>21168</v>
      </c>
      <c r="H12" s="33">
        <v>19243</v>
      </c>
      <c r="I12" s="34">
        <v>18183</v>
      </c>
      <c r="J12" s="34">
        <v>17411</v>
      </c>
      <c r="K12" s="34">
        <v>16661</v>
      </c>
      <c r="L12" s="34">
        <v>16252</v>
      </c>
      <c r="M12" s="34">
        <v>15723</v>
      </c>
      <c r="N12" s="34">
        <v>15152</v>
      </c>
      <c r="O12" s="34">
        <v>14590</v>
      </c>
      <c r="P12" s="35">
        <v>14168</v>
      </c>
      <c r="Q12" s="35">
        <v>13796</v>
      </c>
      <c r="R12" s="35">
        <v>13357</v>
      </c>
      <c r="S12" s="35">
        <v>13042</v>
      </c>
      <c r="T12" s="35">
        <v>12592</v>
      </c>
      <c r="U12" s="35">
        <v>12125</v>
      </c>
      <c r="V12" s="35">
        <v>11670</v>
      </c>
      <c r="W12" s="35">
        <v>11320</v>
      </c>
    </row>
    <row r="13" spans="1:23" s="29" customFormat="1" x14ac:dyDescent="0.25">
      <c r="A13" s="31" t="s">
        <v>37</v>
      </c>
      <c r="B13" s="32">
        <v>290680</v>
      </c>
      <c r="C13" s="32">
        <v>295581</v>
      </c>
      <c r="D13" s="32">
        <v>339416</v>
      </c>
      <c r="E13" s="33">
        <v>339416</v>
      </c>
      <c r="F13" s="33">
        <v>347384</v>
      </c>
      <c r="G13" s="32">
        <v>302111</v>
      </c>
      <c r="H13" s="33">
        <v>274397</v>
      </c>
      <c r="I13" s="34">
        <v>266527</v>
      </c>
      <c r="J13" s="34">
        <v>262603</v>
      </c>
      <c r="K13" s="34">
        <v>269635</v>
      </c>
      <c r="L13" s="34">
        <v>266513</v>
      </c>
      <c r="M13" s="34">
        <v>267607</v>
      </c>
      <c r="N13" s="34">
        <v>265614</v>
      </c>
      <c r="O13" s="34">
        <v>263215</v>
      </c>
      <c r="P13" s="35">
        <v>259203</v>
      </c>
      <c r="Q13" s="35">
        <v>265597</v>
      </c>
      <c r="R13" s="35">
        <v>254742</v>
      </c>
      <c r="S13" s="35">
        <v>261921</v>
      </c>
      <c r="T13" s="35">
        <v>262966</v>
      </c>
      <c r="U13" s="35">
        <v>261542</v>
      </c>
      <c r="V13" s="35">
        <v>261363</v>
      </c>
      <c r="W13" s="35">
        <v>258673</v>
      </c>
    </row>
    <row r="14" spans="1:23" s="41" customFormat="1" x14ac:dyDescent="0.25">
      <c r="A14" s="31" t="s">
        <v>26</v>
      </c>
      <c r="B14" s="37">
        <v>11.263610648273724</v>
      </c>
      <c r="C14" s="37">
        <v>11.983823231299413</v>
      </c>
      <c r="D14" s="37">
        <v>16.2</v>
      </c>
      <c r="E14" s="38">
        <v>16.2</v>
      </c>
      <c r="F14" s="38">
        <v>15.8</v>
      </c>
      <c r="G14" s="37">
        <v>14.272</v>
      </c>
      <c r="H14" s="38">
        <v>14.3</v>
      </c>
      <c r="I14" s="39">
        <v>14.7</v>
      </c>
      <c r="J14" s="39">
        <v>15.1</v>
      </c>
      <c r="K14" s="39">
        <v>16.2</v>
      </c>
      <c r="L14" s="39">
        <v>16.399999999999999</v>
      </c>
      <c r="M14" s="39">
        <v>17.020097945684665</v>
      </c>
      <c r="N14" s="39">
        <v>17.529963041182683</v>
      </c>
      <c r="O14" s="39">
        <v>18.040781357093898</v>
      </c>
      <c r="P14" s="40">
        <v>18.294960474308301</v>
      </c>
      <c r="Q14" s="40">
        <v>19.251739634676717</v>
      </c>
      <c r="R14" s="40">
        <v>19.071797559332186</v>
      </c>
      <c r="S14" s="40">
        <v>20.100000000000001</v>
      </c>
      <c r="T14" s="40">
        <v>20.9</v>
      </c>
      <c r="U14" s="40">
        <v>21.570474226804123</v>
      </c>
      <c r="V14" s="40">
        <v>22.396143958868894</v>
      </c>
      <c r="W14" s="40">
        <v>22.850971731448762</v>
      </c>
    </row>
    <row r="15" spans="1:23" s="42" customFormat="1" x14ac:dyDescent="0.25">
      <c r="A15" s="150" t="s">
        <v>3</v>
      </c>
      <c r="B15" s="150">
        <v>1999</v>
      </c>
      <c r="C15" s="150">
        <v>2000</v>
      </c>
      <c r="D15" s="150">
        <v>2001</v>
      </c>
      <c r="E15" s="151">
        <v>2002</v>
      </c>
      <c r="F15" s="151">
        <v>2003</v>
      </c>
      <c r="G15" s="150">
        <v>2004</v>
      </c>
      <c r="H15" s="151">
        <v>2005</v>
      </c>
      <c r="I15" s="152">
        <v>2006</v>
      </c>
      <c r="J15" s="152">
        <v>2007</v>
      </c>
      <c r="K15" s="152">
        <v>2008</v>
      </c>
      <c r="L15" s="152">
        <v>2009</v>
      </c>
      <c r="M15" s="152">
        <v>2010</v>
      </c>
      <c r="N15" s="152">
        <v>2011</v>
      </c>
      <c r="O15" s="152">
        <v>2012</v>
      </c>
      <c r="P15" s="152">
        <v>2013</v>
      </c>
      <c r="Q15" s="152">
        <v>2014</v>
      </c>
      <c r="R15" s="152">
        <v>2015</v>
      </c>
      <c r="S15" s="152">
        <v>2016</v>
      </c>
      <c r="T15" s="152">
        <v>2017</v>
      </c>
      <c r="U15" s="152">
        <v>2018</v>
      </c>
      <c r="V15" s="152">
        <v>2019</v>
      </c>
      <c r="W15" s="152">
        <v>2020</v>
      </c>
    </row>
    <row r="16" spans="1:23" s="42" customFormat="1" x14ac:dyDescent="0.25">
      <c r="A16" s="31" t="s">
        <v>36</v>
      </c>
      <c r="B16" s="32">
        <v>7017</v>
      </c>
      <c r="C16" s="32">
        <v>6431</v>
      </c>
      <c r="D16" s="32">
        <v>5492</v>
      </c>
      <c r="E16" s="33">
        <v>5492</v>
      </c>
      <c r="F16" s="33">
        <v>5125</v>
      </c>
      <c r="G16" s="32">
        <v>4323</v>
      </c>
      <c r="H16" s="33">
        <v>3437</v>
      </c>
      <c r="I16" s="34">
        <v>3073</v>
      </c>
      <c r="J16" s="34">
        <v>2811</v>
      </c>
      <c r="K16" s="34">
        <v>2581</v>
      </c>
      <c r="L16" s="34">
        <v>2459</v>
      </c>
      <c r="M16" s="34">
        <v>2285</v>
      </c>
      <c r="N16" s="34">
        <v>2129</v>
      </c>
      <c r="O16" s="34">
        <v>2021</v>
      </c>
      <c r="P16" s="35">
        <v>1944</v>
      </c>
      <c r="Q16" s="35">
        <v>1889</v>
      </c>
      <c r="R16" s="35">
        <v>1810</v>
      </c>
      <c r="S16" s="35">
        <v>1763</v>
      </c>
      <c r="T16" s="35">
        <v>1684</v>
      </c>
      <c r="U16" s="35">
        <v>1603</v>
      </c>
      <c r="V16" s="35">
        <v>1528</v>
      </c>
      <c r="W16" s="35">
        <v>1494</v>
      </c>
    </row>
    <row r="17" spans="1:23" s="42" customFormat="1" x14ac:dyDescent="0.25">
      <c r="A17" s="31" t="s">
        <v>37</v>
      </c>
      <c r="B17" s="32">
        <v>36236</v>
      </c>
      <c r="C17" s="32">
        <v>35855</v>
      </c>
      <c r="D17" s="32">
        <v>30833</v>
      </c>
      <c r="E17" s="33">
        <v>30833</v>
      </c>
      <c r="F17" s="33">
        <v>31943</v>
      </c>
      <c r="G17" s="32">
        <v>28465</v>
      </c>
      <c r="H17" s="33">
        <v>24658</v>
      </c>
      <c r="I17" s="34">
        <v>23789</v>
      </c>
      <c r="J17" s="34">
        <v>23062</v>
      </c>
      <c r="K17" s="34">
        <v>23723</v>
      </c>
      <c r="L17" s="34">
        <v>23934</v>
      </c>
      <c r="M17" s="34">
        <v>24791</v>
      </c>
      <c r="N17" s="34">
        <v>25180</v>
      </c>
      <c r="O17" s="34">
        <v>25425</v>
      </c>
      <c r="P17" s="35">
        <v>24722</v>
      </c>
      <c r="Q17" s="35">
        <v>25413</v>
      </c>
      <c r="R17" s="35">
        <v>25531</v>
      </c>
      <c r="S17" s="35">
        <v>26554</v>
      </c>
      <c r="T17" s="35">
        <v>27098</v>
      </c>
      <c r="U17" s="35">
        <v>26968</v>
      </c>
      <c r="V17" s="35">
        <v>27573</v>
      </c>
      <c r="W17" s="35">
        <v>37646</v>
      </c>
    </row>
    <row r="18" spans="1:23" s="42" customFormat="1" x14ac:dyDescent="0.25">
      <c r="A18" s="31" t="s">
        <v>26</v>
      </c>
      <c r="B18" s="37">
        <v>5.1640302123414568</v>
      </c>
      <c r="C18" s="37">
        <v>5.5753382055667862</v>
      </c>
      <c r="D18" s="37">
        <v>5.6</v>
      </c>
      <c r="E18" s="38">
        <v>5.6</v>
      </c>
      <c r="F18" s="38">
        <v>6.2</v>
      </c>
      <c r="G18" s="37">
        <v>6.5839999999999996</v>
      </c>
      <c r="H18" s="38">
        <v>7.2</v>
      </c>
      <c r="I18" s="39">
        <v>7.7</v>
      </c>
      <c r="J18" s="39">
        <v>8.1999999999999993</v>
      </c>
      <c r="K18" s="39">
        <v>9.1999999999999993</v>
      </c>
      <c r="L18" s="39">
        <v>9.6999999999999993</v>
      </c>
      <c r="M18" s="39">
        <v>10.849452954048139</v>
      </c>
      <c r="N18" s="39">
        <v>11.827148896195396</v>
      </c>
      <c r="O18" s="39">
        <v>12.580405739732806</v>
      </c>
      <c r="P18" s="40">
        <v>12.717078189300411</v>
      </c>
      <c r="Q18" s="40">
        <v>13.453149814716781</v>
      </c>
      <c r="R18" s="40">
        <v>14.105524861878454</v>
      </c>
      <c r="S18" s="40">
        <v>15.1</v>
      </c>
      <c r="T18" s="40">
        <v>16.100000000000001</v>
      </c>
      <c r="U18" s="40">
        <v>16.82345601996257</v>
      </c>
      <c r="V18" s="40">
        <v>18.045157068062828</v>
      </c>
      <c r="W18" s="40">
        <v>25.2</v>
      </c>
    </row>
    <row r="19" spans="1:23" s="29" customFormat="1" x14ac:dyDescent="0.25">
      <c r="A19" s="150" t="s">
        <v>4</v>
      </c>
      <c r="B19" s="150">
        <v>1999</v>
      </c>
      <c r="C19" s="150">
        <v>2000</v>
      </c>
      <c r="D19" s="150">
        <v>2001</v>
      </c>
      <c r="E19" s="151">
        <v>2002</v>
      </c>
      <c r="F19" s="151">
        <v>2003</v>
      </c>
      <c r="G19" s="150">
        <v>2004</v>
      </c>
      <c r="H19" s="151">
        <v>2005</v>
      </c>
      <c r="I19" s="152">
        <v>2006</v>
      </c>
      <c r="J19" s="152">
        <v>2007</v>
      </c>
      <c r="K19" s="152">
        <v>2008</v>
      </c>
      <c r="L19" s="152">
        <v>2009</v>
      </c>
      <c r="M19" s="152">
        <v>2010</v>
      </c>
      <c r="N19" s="152">
        <v>2011</v>
      </c>
      <c r="O19" s="152">
        <v>2012</v>
      </c>
      <c r="P19" s="152">
        <v>2013</v>
      </c>
      <c r="Q19" s="152">
        <v>2014</v>
      </c>
      <c r="R19" s="152">
        <v>2015</v>
      </c>
      <c r="S19" s="152">
        <v>2016</v>
      </c>
      <c r="T19" s="152">
        <v>2017</v>
      </c>
      <c r="U19" s="152">
        <v>2018</v>
      </c>
      <c r="V19" s="152">
        <v>2019</v>
      </c>
      <c r="W19" s="152">
        <v>2020</v>
      </c>
    </row>
    <row r="20" spans="1:23" x14ac:dyDescent="0.25">
      <c r="A20" s="31" t="s">
        <v>36</v>
      </c>
      <c r="B20" s="32">
        <v>14430</v>
      </c>
      <c r="C20" s="32">
        <v>13909</v>
      </c>
      <c r="D20" s="32">
        <v>12171</v>
      </c>
      <c r="E20" s="33">
        <v>12171</v>
      </c>
      <c r="F20" s="33">
        <v>11776</v>
      </c>
      <c r="G20" s="32">
        <v>9969</v>
      </c>
      <c r="H20" s="33">
        <v>8030</v>
      </c>
      <c r="I20" s="34">
        <v>7270</v>
      </c>
      <c r="J20" s="34">
        <v>6690</v>
      </c>
      <c r="K20" s="34">
        <v>6189</v>
      </c>
      <c r="L20" s="34">
        <v>5983</v>
      </c>
      <c r="M20" s="34">
        <v>5700</v>
      </c>
      <c r="N20" s="34">
        <v>5429</v>
      </c>
      <c r="O20" s="34">
        <v>5159</v>
      </c>
      <c r="P20" s="35">
        <v>4949</v>
      </c>
      <c r="Q20" s="35">
        <v>4828</v>
      </c>
      <c r="R20" s="35">
        <v>4649</v>
      </c>
      <c r="S20" s="35">
        <v>4562</v>
      </c>
      <c r="T20" s="35">
        <v>4383</v>
      </c>
      <c r="U20" s="35">
        <v>4182</v>
      </c>
      <c r="V20" s="35">
        <v>3969</v>
      </c>
      <c r="W20" s="35">
        <v>3820</v>
      </c>
    </row>
    <row r="21" spans="1:23" s="41" customFormat="1" x14ac:dyDescent="0.25">
      <c r="A21" s="31" t="s">
        <v>37</v>
      </c>
      <c r="B21" s="32">
        <v>83333</v>
      </c>
      <c r="C21" s="32">
        <v>81198</v>
      </c>
      <c r="D21" s="32">
        <v>77125</v>
      </c>
      <c r="E21" s="33">
        <v>77125</v>
      </c>
      <c r="F21" s="33">
        <v>83358</v>
      </c>
      <c r="G21" s="32">
        <v>68257</v>
      </c>
      <c r="H21" s="33">
        <v>62997</v>
      </c>
      <c r="I21" s="34">
        <v>59469</v>
      </c>
      <c r="J21" s="34">
        <v>58588</v>
      </c>
      <c r="K21" s="34">
        <v>59515</v>
      </c>
      <c r="L21" s="34">
        <v>59273</v>
      </c>
      <c r="M21" s="34">
        <v>58672</v>
      </c>
      <c r="N21" s="34">
        <v>58325</v>
      </c>
      <c r="O21" s="34">
        <v>57596</v>
      </c>
      <c r="P21" s="35">
        <v>56674</v>
      </c>
      <c r="Q21" s="35">
        <v>57952</v>
      </c>
      <c r="R21" s="35">
        <v>55090</v>
      </c>
      <c r="S21" s="35">
        <v>56393</v>
      </c>
      <c r="T21" s="35">
        <v>56078</v>
      </c>
      <c r="U21" s="35">
        <v>55314</v>
      </c>
      <c r="V21" s="35">
        <v>54543</v>
      </c>
      <c r="W21" s="35">
        <v>53993</v>
      </c>
    </row>
    <row r="22" spans="1:23" s="42" customFormat="1" x14ac:dyDescent="0.25">
      <c r="A22" s="31" t="s">
        <v>26</v>
      </c>
      <c r="B22" s="37">
        <v>5.7749826749826747</v>
      </c>
      <c r="C22" s="37">
        <v>5.8378028614566109</v>
      </c>
      <c r="D22" s="37">
        <v>6.3</v>
      </c>
      <c r="E22" s="38">
        <v>6.3</v>
      </c>
      <c r="F22" s="38">
        <v>7.1</v>
      </c>
      <c r="G22" s="37">
        <v>6.84</v>
      </c>
      <c r="H22" s="38">
        <v>7.8</v>
      </c>
      <c r="I22" s="39">
        <v>8.1999999999999993</v>
      </c>
      <c r="J22" s="39">
        <v>8.75</v>
      </c>
      <c r="K22" s="39">
        <v>9.6</v>
      </c>
      <c r="L22" s="39">
        <v>9.9</v>
      </c>
      <c r="M22" s="39">
        <v>10.293333333333333</v>
      </c>
      <c r="N22" s="39">
        <v>10.743230797568613</v>
      </c>
      <c r="O22" s="39">
        <v>11.164179104477611</v>
      </c>
      <c r="P22" s="40">
        <v>11.451606385128308</v>
      </c>
      <c r="Q22" s="40">
        <v>12.003314001657001</v>
      </c>
      <c r="R22" s="40">
        <v>11.849860184986019</v>
      </c>
      <c r="S22" s="40">
        <v>12.4</v>
      </c>
      <c r="T22" s="40">
        <v>12.8</v>
      </c>
      <c r="U22" s="40">
        <v>13.226685796269727</v>
      </c>
      <c r="V22" s="40">
        <v>13.742252456538171</v>
      </c>
      <c r="W22" s="40">
        <v>14.1</v>
      </c>
    </row>
    <row r="23" spans="1:23" s="42" customFormat="1" x14ac:dyDescent="0.25">
      <c r="A23" s="150" t="s">
        <v>5</v>
      </c>
      <c r="B23" s="150">
        <v>1999</v>
      </c>
      <c r="C23" s="150">
        <v>2000</v>
      </c>
      <c r="D23" s="150">
        <v>2001</v>
      </c>
      <c r="E23" s="151">
        <v>2002</v>
      </c>
      <c r="F23" s="151">
        <v>2003</v>
      </c>
      <c r="G23" s="150">
        <v>2004</v>
      </c>
      <c r="H23" s="151">
        <v>2005</v>
      </c>
      <c r="I23" s="152">
        <v>2006</v>
      </c>
      <c r="J23" s="152">
        <v>2007</v>
      </c>
      <c r="K23" s="152">
        <v>2008</v>
      </c>
      <c r="L23" s="152">
        <v>2009</v>
      </c>
      <c r="M23" s="152">
        <v>2010</v>
      </c>
      <c r="N23" s="152">
        <v>2011</v>
      </c>
      <c r="O23" s="152">
        <v>2012</v>
      </c>
      <c r="P23" s="152">
        <v>2013</v>
      </c>
      <c r="Q23" s="152">
        <v>2014</v>
      </c>
      <c r="R23" s="152">
        <v>2015</v>
      </c>
      <c r="S23" s="152">
        <v>2016</v>
      </c>
      <c r="T23" s="152">
        <v>2017</v>
      </c>
      <c r="U23" s="152">
        <v>2018</v>
      </c>
      <c r="V23" s="152">
        <v>2019</v>
      </c>
      <c r="W23" s="152">
        <v>2020</v>
      </c>
    </row>
    <row r="24" spans="1:23" s="42" customFormat="1" x14ac:dyDescent="0.25">
      <c r="A24" s="31" t="s">
        <v>36</v>
      </c>
      <c r="B24" s="43">
        <v>77660</v>
      </c>
      <c r="C24" s="43">
        <v>73436</v>
      </c>
      <c r="D24" s="43">
        <v>63411</v>
      </c>
      <c r="E24" s="44">
        <v>63411</v>
      </c>
      <c r="F24" s="44">
        <v>63527</v>
      </c>
      <c r="G24" s="43">
        <v>58396</v>
      </c>
      <c r="H24" s="44">
        <v>50789</v>
      </c>
      <c r="I24" s="45">
        <v>47163</v>
      </c>
      <c r="J24" s="45">
        <v>44193</v>
      </c>
      <c r="K24" s="45">
        <v>41850</v>
      </c>
      <c r="L24" s="45">
        <v>40562</v>
      </c>
      <c r="M24" s="45">
        <v>38747</v>
      </c>
      <c r="N24" s="45">
        <v>36919</v>
      </c>
      <c r="O24" s="45">
        <v>35307</v>
      </c>
      <c r="P24" s="46">
        <f t="shared" ref="P24:V25" si="0">P8+P12+P16+P20</f>
        <v>34068</v>
      </c>
      <c r="Q24" s="46">
        <f t="shared" si="0"/>
        <v>32983</v>
      </c>
      <c r="R24" s="46">
        <f t="shared" si="0"/>
        <v>31660</v>
      </c>
      <c r="S24" s="46">
        <f t="shared" si="0"/>
        <v>30748</v>
      </c>
      <c r="T24" s="46">
        <f t="shared" si="0"/>
        <v>29447</v>
      </c>
      <c r="U24" s="46">
        <f t="shared" si="0"/>
        <v>28050</v>
      </c>
      <c r="V24" s="46">
        <f t="shared" si="0"/>
        <v>26666</v>
      </c>
      <c r="W24" s="46">
        <f t="shared" ref="W24" si="1">W8+W12+W16+W20</f>
        <v>25743</v>
      </c>
    </row>
    <row r="25" spans="1:23" x14ac:dyDescent="0.25">
      <c r="A25" s="31" t="s">
        <v>37</v>
      </c>
      <c r="B25" s="43">
        <v>693799</v>
      </c>
      <c r="C25" s="43">
        <v>699314</v>
      </c>
      <c r="D25" s="43">
        <v>754514</v>
      </c>
      <c r="E25" s="44">
        <v>754514</v>
      </c>
      <c r="F25" s="44">
        <v>750693</v>
      </c>
      <c r="G25" s="43">
        <v>644814</v>
      </c>
      <c r="H25" s="44">
        <v>583950</v>
      </c>
      <c r="I25" s="45">
        <v>562223</v>
      </c>
      <c r="J25" s="45">
        <v>548297</v>
      </c>
      <c r="K25" s="45">
        <v>561447</v>
      </c>
      <c r="L25" s="45">
        <v>555481</v>
      </c>
      <c r="M25" s="45">
        <v>553422</v>
      </c>
      <c r="N25" s="45">
        <v>548642</v>
      </c>
      <c r="O25" s="45">
        <v>542812</v>
      </c>
      <c r="P25" s="46">
        <f t="shared" si="0"/>
        <v>534968</v>
      </c>
      <c r="Q25" s="46">
        <f t="shared" si="0"/>
        <v>549094</v>
      </c>
      <c r="R25" s="46">
        <f t="shared" si="0"/>
        <v>523999</v>
      </c>
      <c r="S25" s="46">
        <f t="shared" si="0"/>
        <v>537090</v>
      </c>
      <c r="T25" s="46">
        <f t="shared" si="0"/>
        <v>537155</v>
      </c>
      <c r="U25" s="46">
        <f t="shared" si="0"/>
        <v>532717</v>
      </c>
      <c r="V25" s="46">
        <f t="shared" si="0"/>
        <v>530082</v>
      </c>
      <c r="W25" s="46">
        <f t="shared" ref="W25" si="2">W9+W13+W17+W21</f>
        <v>533793</v>
      </c>
    </row>
    <row r="26" spans="1:23" x14ac:dyDescent="0.25">
      <c r="A26" s="47" t="s">
        <v>26</v>
      </c>
      <c r="B26" s="48">
        <v>8.9338011846510437</v>
      </c>
      <c r="C26" s="48">
        <v>9.5227681246255251</v>
      </c>
      <c r="D26" s="48">
        <v>11.9</v>
      </c>
      <c r="E26" s="49">
        <v>11.9</v>
      </c>
      <c r="F26" s="49">
        <v>11.8</v>
      </c>
      <c r="G26" s="48">
        <v>11.042</v>
      </c>
      <c r="H26" s="49">
        <v>11.5</v>
      </c>
      <c r="I26" s="50">
        <v>11.9</v>
      </c>
      <c r="J26" s="50">
        <v>12.4</v>
      </c>
      <c r="K26" s="50">
        <v>13.4</v>
      </c>
      <c r="L26" s="50">
        <v>13.7</v>
      </c>
      <c r="M26" s="50">
        <v>14.282963842361989</v>
      </c>
      <c r="N26" s="50">
        <v>14.860695035076789</v>
      </c>
      <c r="O26" s="50">
        <v>15.374061800776049</v>
      </c>
      <c r="P26" s="51">
        <f t="shared" ref="P26:V26" si="3">P25/P24</f>
        <v>15.702947047082306</v>
      </c>
      <c r="Q26" s="51">
        <f t="shared" si="3"/>
        <v>16.647788254555376</v>
      </c>
      <c r="R26" s="51">
        <f t="shared" si="3"/>
        <v>16.550821225521162</v>
      </c>
      <c r="S26" s="51">
        <f t="shared" si="3"/>
        <v>17.467477559516066</v>
      </c>
      <c r="T26" s="51">
        <f t="shared" si="3"/>
        <v>18.241416782694333</v>
      </c>
      <c r="U26" s="51">
        <f t="shared" si="3"/>
        <v>18.991693404634582</v>
      </c>
      <c r="V26" s="51">
        <f t="shared" si="3"/>
        <v>19.878571964299109</v>
      </c>
      <c r="W26" s="51">
        <f t="shared" ref="W26" si="4">W25/W24</f>
        <v>20.735462067358117</v>
      </c>
    </row>
  </sheetData>
  <sheetProtection selectLockedCells="1" selectUnlockedCells="1"/>
  <hyperlinks>
    <hyperlink ref="W1" location="Indice!A1" display="INDICE" xr:uid="{00000000-0004-0000-0400-000000000000}"/>
  </hyperlinks>
  <pageMargins left="0.39374999999999999" right="7.8472222222222221E-2" top="0.78749999999999998" bottom="0.78749999999999998" header="0.51180555555555551" footer="0.51180555555555551"/>
  <pageSetup paperSize="9" scale="95" firstPageNumber="0" orientation="portrait" horizontalDpi="300" verticalDpi="300" r:id="rId1"/>
  <headerFooter alignWithMargins="0">
    <oddHeader>&amp;Restatistica.mediorural@xunta.es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showGridLines="0" zoomScale="85" zoomScaleNormal="85" workbookViewId="0"/>
  </sheetViews>
  <sheetFormatPr defaultColWidth="11.42578125" defaultRowHeight="12" x14ac:dyDescent="0.25"/>
  <cols>
    <col min="1" max="1" width="9.42578125" style="30" customWidth="1"/>
    <col min="2" max="2" width="14.7109375" style="30" customWidth="1"/>
    <col min="3" max="3" width="9.7109375" style="30" customWidth="1"/>
    <col min="4" max="6" width="9.7109375" style="52" customWidth="1"/>
    <col min="7" max="7" width="9.7109375" style="53" customWidth="1"/>
    <col min="8" max="8" width="10.5703125" style="53" customWidth="1"/>
    <col min="9" max="9" width="11.85546875" style="29" customWidth="1"/>
    <col min="10" max="239" width="11.42578125" style="30"/>
    <col min="240" max="240" width="9.42578125" style="30" customWidth="1"/>
    <col min="241" max="241" width="14.7109375" style="30" customWidth="1"/>
    <col min="242" max="242" width="11" style="30" customWidth="1"/>
    <col min="243" max="246" width="9.7109375" style="30" customWidth="1"/>
    <col min="247" max="247" width="10.5703125" style="30" customWidth="1"/>
    <col min="248" max="248" width="11.85546875" style="30" customWidth="1"/>
    <col min="249" max="249" width="9.42578125" style="30" customWidth="1"/>
    <col min="250" max="250" width="14.7109375" style="30" customWidth="1"/>
    <col min="251" max="251" width="11" style="30" customWidth="1"/>
    <col min="252" max="255" width="9.7109375" style="30" customWidth="1"/>
    <col min="256" max="256" width="10.5703125" style="30" customWidth="1"/>
    <col min="257" max="257" width="11.85546875" style="30" customWidth="1"/>
    <col min="258" max="258" width="14.85546875" style="30" bestFit="1" customWidth="1"/>
    <col min="259" max="259" width="8.28515625" style="30" bestFit="1" customWidth="1"/>
    <col min="260" max="260" width="6.7109375" style="30" customWidth="1"/>
    <col min="261" max="261" width="7.85546875" style="30" bestFit="1" customWidth="1"/>
    <col min="262" max="262" width="9.85546875" style="30" bestFit="1" customWidth="1"/>
    <col min="263" max="263" width="7.85546875" style="30" customWidth="1"/>
    <col min="264" max="264" width="9.85546875" style="30" customWidth="1"/>
    <col min="265" max="265" width="8.85546875" style="30" customWidth="1"/>
    <col min="266" max="495" width="11.42578125" style="30"/>
    <col min="496" max="496" width="9.42578125" style="30" customWidth="1"/>
    <col min="497" max="497" width="14.7109375" style="30" customWidth="1"/>
    <col min="498" max="498" width="11" style="30" customWidth="1"/>
    <col min="499" max="502" width="9.7109375" style="30" customWidth="1"/>
    <col min="503" max="503" width="10.5703125" style="30" customWidth="1"/>
    <col min="504" max="504" width="11.85546875" style="30" customWidth="1"/>
    <col min="505" max="505" width="9.42578125" style="30" customWidth="1"/>
    <col min="506" max="506" width="14.7109375" style="30" customWidth="1"/>
    <col min="507" max="507" width="11" style="30" customWidth="1"/>
    <col min="508" max="511" width="9.7109375" style="30" customWidth="1"/>
    <col min="512" max="512" width="10.5703125" style="30" customWidth="1"/>
    <col min="513" max="513" width="11.85546875" style="30" customWidth="1"/>
    <col min="514" max="514" width="14.85546875" style="30" bestFit="1" customWidth="1"/>
    <col min="515" max="515" width="8.28515625" style="30" bestFit="1" customWidth="1"/>
    <col min="516" max="516" width="6.7109375" style="30" customWidth="1"/>
    <col min="517" max="517" width="7.85546875" style="30" bestFit="1" customWidth="1"/>
    <col min="518" max="518" width="9.85546875" style="30" bestFit="1" customWidth="1"/>
    <col min="519" max="519" width="7.85546875" style="30" customWidth="1"/>
    <col min="520" max="520" width="9.85546875" style="30" customWidth="1"/>
    <col min="521" max="521" width="8.85546875" style="30" customWidth="1"/>
    <col min="522" max="751" width="11.42578125" style="30"/>
    <col min="752" max="752" width="9.42578125" style="30" customWidth="1"/>
    <col min="753" max="753" width="14.7109375" style="30" customWidth="1"/>
    <col min="754" max="754" width="11" style="30" customWidth="1"/>
    <col min="755" max="758" width="9.7109375" style="30" customWidth="1"/>
    <col min="759" max="759" width="10.5703125" style="30" customWidth="1"/>
    <col min="760" max="760" width="11.85546875" style="30" customWidth="1"/>
    <col min="761" max="761" width="9.42578125" style="30" customWidth="1"/>
    <col min="762" max="762" width="14.7109375" style="30" customWidth="1"/>
    <col min="763" max="763" width="11" style="30" customWidth="1"/>
    <col min="764" max="767" width="9.7109375" style="30" customWidth="1"/>
    <col min="768" max="768" width="10.5703125" style="30" customWidth="1"/>
    <col min="769" max="769" width="11.85546875" style="30" customWidth="1"/>
    <col min="770" max="770" width="14.85546875" style="30" bestFit="1" customWidth="1"/>
    <col min="771" max="771" width="8.28515625" style="30" bestFit="1" customWidth="1"/>
    <col min="772" max="772" width="6.7109375" style="30" customWidth="1"/>
    <col min="773" max="773" width="7.85546875" style="30" bestFit="1" customWidth="1"/>
    <col min="774" max="774" width="9.85546875" style="30" bestFit="1" customWidth="1"/>
    <col min="775" max="775" width="7.85546875" style="30" customWidth="1"/>
    <col min="776" max="776" width="9.85546875" style="30" customWidth="1"/>
    <col min="777" max="777" width="8.85546875" style="30" customWidth="1"/>
    <col min="778" max="1007" width="11.42578125" style="30"/>
    <col min="1008" max="1008" width="9.42578125" style="30" customWidth="1"/>
    <col min="1009" max="1009" width="14.7109375" style="30" customWidth="1"/>
    <col min="1010" max="1010" width="11" style="30" customWidth="1"/>
    <col min="1011" max="1014" width="9.7109375" style="30" customWidth="1"/>
    <col min="1015" max="1015" width="10.5703125" style="30" customWidth="1"/>
    <col min="1016" max="1016" width="11.85546875" style="30" customWidth="1"/>
    <col min="1017" max="1017" width="9.42578125" style="30" customWidth="1"/>
    <col min="1018" max="1018" width="14.7109375" style="30" customWidth="1"/>
    <col min="1019" max="1019" width="11" style="30" customWidth="1"/>
    <col min="1020" max="1023" width="9.7109375" style="30" customWidth="1"/>
    <col min="1024" max="1024" width="10.5703125" style="30" customWidth="1"/>
    <col min="1025" max="1025" width="11.85546875" style="30" customWidth="1"/>
    <col min="1026" max="1026" width="14.85546875" style="30" bestFit="1" customWidth="1"/>
    <col min="1027" max="1027" width="8.28515625" style="30" bestFit="1" customWidth="1"/>
    <col min="1028" max="1028" width="6.7109375" style="30" customWidth="1"/>
    <col min="1029" max="1029" width="7.85546875" style="30" bestFit="1" customWidth="1"/>
    <col min="1030" max="1030" width="9.85546875" style="30" bestFit="1" customWidth="1"/>
    <col min="1031" max="1031" width="7.85546875" style="30" customWidth="1"/>
    <col min="1032" max="1032" width="9.85546875" style="30" customWidth="1"/>
    <col min="1033" max="1033" width="8.85546875" style="30" customWidth="1"/>
    <col min="1034" max="1263" width="11.42578125" style="30"/>
    <col min="1264" max="1264" width="9.42578125" style="30" customWidth="1"/>
    <col min="1265" max="1265" width="14.7109375" style="30" customWidth="1"/>
    <col min="1266" max="1266" width="11" style="30" customWidth="1"/>
    <col min="1267" max="1270" width="9.7109375" style="30" customWidth="1"/>
    <col min="1271" max="1271" width="10.5703125" style="30" customWidth="1"/>
    <col min="1272" max="1272" width="11.85546875" style="30" customWidth="1"/>
    <col min="1273" max="1273" width="9.42578125" style="30" customWidth="1"/>
    <col min="1274" max="1274" width="14.7109375" style="30" customWidth="1"/>
    <col min="1275" max="1275" width="11" style="30" customWidth="1"/>
    <col min="1276" max="1279" width="9.7109375" style="30" customWidth="1"/>
    <col min="1280" max="1280" width="10.5703125" style="30" customWidth="1"/>
    <col min="1281" max="1281" width="11.85546875" style="30" customWidth="1"/>
    <col min="1282" max="1282" width="14.85546875" style="30" bestFit="1" customWidth="1"/>
    <col min="1283" max="1283" width="8.28515625" style="30" bestFit="1" customWidth="1"/>
    <col min="1284" max="1284" width="6.7109375" style="30" customWidth="1"/>
    <col min="1285" max="1285" width="7.85546875" style="30" bestFit="1" customWidth="1"/>
    <col min="1286" max="1286" width="9.85546875" style="30" bestFit="1" customWidth="1"/>
    <col min="1287" max="1287" width="7.85546875" style="30" customWidth="1"/>
    <col min="1288" max="1288" width="9.85546875" style="30" customWidth="1"/>
    <col min="1289" max="1289" width="8.85546875" style="30" customWidth="1"/>
    <col min="1290" max="1519" width="11.42578125" style="30"/>
    <col min="1520" max="1520" width="9.42578125" style="30" customWidth="1"/>
    <col min="1521" max="1521" width="14.7109375" style="30" customWidth="1"/>
    <col min="1522" max="1522" width="11" style="30" customWidth="1"/>
    <col min="1523" max="1526" width="9.7109375" style="30" customWidth="1"/>
    <col min="1527" max="1527" width="10.5703125" style="30" customWidth="1"/>
    <col min="1528" max="1528" width="11.85546875" style="30" customWidth="1"/>
    <col min="1529" max="1529" width="9.42578125" style="30" customWidth="1"/>
    <col min="1530" max="1530" width="14.7109375" style="30" customWidth="1"/>
    <col min="1531" max="1531" width="11" style="30" customWidth="1"/>
    <col min="1532" max="1535" width="9.7109375" style="30" customWidth="1"/>
    <col min="1536" max="1536" width="10.5703125" style="30" customWidth="1"/>
    <col min="1537" max="1537" width="11.85546875" style="30" customWidth="1"/>
    <col min="1538" max="1538" width="14.85546875" style="30" bestFit="1" customWidth="1"/>
    <col min="1539" max="1539" width="8.28515625" style="30" bestFit="1" customWidth="1"/>
    <col min="1540" max="1540" width="6.7109375" style="30" customWidth="1"/>
    <col min="1541" max="1541" width="7.85546875" style="30" bestFit="1" customWidth="1"/>
    <col min="1542" max="1542" width="9.85546875" style="30" bestFit="1" customWidth="1"/>
    <col min="1543" max="1543" width="7.85546875" style="30" customWidth="1"/>
    <col min="1544" max="1544" width="9.85546875" style="30" customWidth="1"/>
    <col min="1545" max="1545" width="8.85546875" style="30" customWidth="1"/>
    <col min="1546" max="1775" width="11.42578125" style="30"/>
    <col min="1776" max="1776" width="9.42578125" style="30" customWidth="1"/>
    <col min="1777" max="1777" width="14.7109375" style="30" customWidth="1"/>
    <col min="1778" max="1778" width="11" style="30" customWidth="1"/>
    <col min="1779" max="1782" width="9.7109375" style="30" customWidth="1"/>
    <col min="1783" max="1783" width="10.5703125" style="30" customWidth="1"/>
    <col min="1784" max="1784" width="11.85546875" style="30" customWidth="1"/>
    <col min="1785" max="1785" width="9.42578125" style="30" customWidth="1"/>
    <col min="1786" max="1786" width="14.7109375" style="30" customWidth="1"/>
    <col min="1787" max="1787" width="11" style="30" customWidth="1"/>
    <col min="1788" max="1791" width="9.7109375" style="30" customWidth="1"/>
    <col min="1792" max="1792" width="10.5703125" style="30" customWidth="1"/>
    <col min="1793" max="1793" width="11.85546875" style="30" customWidth="1"/>
    <col min="1794" max="1794" width="14.85546875" style="30" bestFit="1" customWidth="1"/>
    <col min="1795" max="1795" width="8.28515625" style="30" bestFit="1" customWidth="1"/>
    <col min="1796" max="1796" width="6.7109375" style="30" customWidth="1"/>
    <col min="1797" max="1797" width="7.85546875" style="30" bestFit="1" customWidth="1"/>
    <col min="1798" max="1798" width="9.85546875" style="30" bestFit="1" customWidth="1"/>
    <col min="1799" max="1799" width="7.85546875" style="30" customWidth="1"/>
    <col min="1800" max="1800" width="9.85546875" style="30" customWidth="1"/>
    <col min="1801" max="1801" width="8.85546875" style="30" customWidth="1"/>
    <col min="1802" max="2031" width="11.42578125" style="30"/>
    <col min="2032" max="2032" width="9.42578125" style="30" customWidth="1"/>
    <col min="2033" max="2033" width="14.7109375" style="30" customWidth="1"/>
    <col min="2034" max="2034" width="11" style="30" customWidth="1"/>
    <col min="2035" max="2038" width="9.7109375" style="30" customWidth="1"/>
    <col min="2039" max="2039" width="10.5703125" style="30" customWidth="1"/>
    <col min="2040" max="2040" width="11.85546875" style="30" customWidth="1"/>
    <col min="2041" max="2041" width="9.42578125" style="30" customWidth="1"/>
    <col min="2042" max="2042" width="14.7109375" style="30" customWidth="1"/>
    <col min="2043" max="2043" width="11" style="30" customWidth="1"/>
    <col min="2044" max="2047" width="9.7109375" style="30" customWidth="1"/>
    <col min="2048" max="2048" width="10.5703125" style="30" customWidth="1"/>
    <col min="2049" max="2049" width="11.85546875" style="30" customWidth="1"/>
    <col min="2050" max="2050" width="14.85546875" style="30" bestFit="1" customWidth="1"/>
    <col min="2051" max="2051" width="8.28515625" style="30" bestFit="1" customWidth="1"/>
    <col min="2052" max="2052" width="6.7109375" style="30" customWidth="1"/>
    <col min="2053" max="2053" width="7.85546875" style="30" bestFit="1" customWidth="1"/>
    <col min="2054" max="2054" width="9.85546875" style="30" bestFit="1" customWidth="1"/>
    <col min="2055" max="2055" width="7.85546875" style="30" customWidth="1"/>
    <col min="2056" max="2056" width="9.85546875" style="30" customWidth="1"/>
    <col min="2057" max="2057" width="8.85546875" style="30" customWidth="1"/>
    <col min="2058" max="2287" width="11.42578125" style="30"/>
    <col min="2288" max="2288" width="9.42578125" style="30" customWidth="1"/>
    <col min="2289" max="2289" width="14.7109375" style="30" customWidth="1"/>
    <col min="2290" max="2290" width="11" style="30" customWidth="1"/>
    <col min="2291" max="2294" width="9.7109375" style="30" customWidth="1"/>
    <col min="2295" max="2295" width="10.5703125" style="30" customWidth="1"/>
    <col min="2296" max="2296" width="11.85546875" style="30" customWidth="1"/>
    <col min="2297" max="2297" width="9.42578125" style="30" customWidth="1"/>
    <col min="2298" max="2298" width="14.7109375" style="30" customWidth="1"/>
    <col min="2299" max="2299" width="11" style="30" customWidth="1"/>
    <col min="2300" max="2303" width="9.7109375" style="30" customWidth="1"/>
    <col min="2304" max="2304" width="10.5703125" style="30" customWidth="1"/>
    <col min="2305" max="2305" width="11.85546875" style="30" customWidth="1"/>
    <col min="2306" max="2306" width="14.85546875" style="30" bestFit="1" customWidth="1"/>
    <col min="2307" max="2307" width="8.28515625" style="30" bestFit="1" customWidth="1"/>
    <col min="2308" max="2308" width="6.7109375" style="30" customWidth="1"/>
    <col min="2309" max="2309" width="7.85546875" style="30" bestFit="1" customWidth="1"/>
    <col min="2310" max="2310" width="9.85546875" style="30" bestFit="1" customWidth="1"/>
    <col min="2311" max="2311" width="7.85546875" style="30" customWidth="1"/>
    <col min="2312" max="2312" width="9.85546875" style="30" customWidth="1"/>
    <col min="2313" max="2313" width="8.85546875" style="30" customWidth="1"/>
    <col min="2314" max="2543" width="11.42578125" style="30"/>
    <col min="2544" max="2544" width="9.42578125" style="30" customWidth="1"/>
    <col min="2545" max="2545" width="14.7109375" style="30" customWidth="1"/>
    <col min="2546" max="2546" width="11" style="30" customWidth="1"/>
    <col min="2547" max="2550" width="9.7109375" style="30" customWidth="1"/>
    <col min="2551" max="2551" width="10.5703125" style="30" customWidth="1"/>
    <col min="2552" max="2552" width="11.85546875" style="30" customWidth="1"/>
    <col min="2553" max="2553" width="9.42578125" style="30" customWidth="1"/>
    <col min="2554" max="2554" width="14.7109375" style="30" customWidth="1"/>
    <col min="2555" max="2555" width="11" style="30" customWidth="1"/>
    <col min="2556" max="2559" width="9.7109375" style="30" customWidth="1"/>
    <col min="2560" max="2560" width="10.5703125" style="30" customWidth="1"/>
    <col min="2561" max="2561" width="11.85546875" style="30" customWidth="1"/>
    <col min="2562" max="2562" width="14.85546875" style="30" bestFit="1" customWidth="1"/>
    <col min="2563" max="2563" width="8.28515625" style="30" bestFit="1" customWidth="1"/>
    <col min="2564" max="2564" width="6.7109375" style="30" customWidth="1"/>
    <col min="2565" max="2565" width="7.85546875" style="30" bestFit="1" customWidth="1"/>
    <col min="2566" max="2566" width="9.85546875" style="30" bestFit="1" customWidth="1"/>
    <col min="2567" max="2567" width="7.85546875" style="30" customWidth="1"/>
    <col min="2568" max="2568" width="9.85546875" style="30" customWidth="1"/>
    <col min="2569" max="2569" width="8.85546875" style="30" customWidth="1"/>
    <col min="2570" max="2799" width="11.42578125" style="30"/>
    <col min="2800" max="2800" width="9.42578125" style="30" customWidth="1"/>
    <col min="2801" max="2801" width="14.7109375" style="30" customWidth="1"/>
    <col min="2802" max="2802" width="11" style="30" customWidth="1"/>
    <col min="2803" max="2806" width="9.7109375" style="30" customWidth="1"/>
    <col min="2807" max="2807" width="10.5703125" style="30" customWidth="1"/>
    <col min="2808" max="2808" width="11.85546875" style="30" customWidth="1"/>
    <col min="2809" max="2809" width="9.42578125" style="30" customWidth="1"/>
    <col min="2810" max="2810" width="14.7109375" style="30" customWidth="1"/>
    <col min="2811" max="2811" width="11" style="30" customWidth="1"/>
    <col min="2812" max="2815" width="9.7109375" style="30" customWidth="1"/>
    <col min="2816" max="2816" width="10.5703125" style="30" customWidth="1"/>
    <col min="2817" max="2817" width="11.85546875" style="30" customWidth="1"/>
    <col min="2818" max="2818" width="14.85546875" style="30" bestFit="1" customWidth="1"/>
    <col min="2819" max="2819" width="8.28515625" style="30" bestFit="1" customWidth="1"/>
    <col min="2820" max="2820" width="6.7109375" style="30" customWidth="1"/>
    <col min="2821" max="2821" width="7.85546875" style="30" bestFit="1" customWidth="1"/>
    <col min="2822" max="2822" width="9.85546875" style="30" bestFit="1" customWidth="1"/>
    <col min="2823" max="2823" width="7.85546875" style="30" customWidth="1"/>
    <col min="2824" max="2824" width="9.85546875" style="30" customWidth="1"/>
    <col min="2825" max="2825" width="8.85546875" style="30" customWidth="1"/>
    <col min="2826" max="3055" width="11.42578125" style="30"/>
    <col min="3056" max="3056" width="9.42578125" style="30" customWidth="1"/>
    <col min="3057" max="3057" width="14.7109375" style="30" customWidth="1"/>
    <col min="3058" max="3058" width="11" style="30" customWidth="1"/>
    <col min="3059" max="3062" width="9.7109375" style="30" customWidth="1"/>
    <col min="3063" max="3063" width="10.5703125" style="30" customWidth="1"/>
    <col min="3064" max="3064" width="11.85546875" style="30" customWidth="1"/>
    <col min="3065" max="3065" width="9.42578125" style="30" customWidth="1"/>
    <col min="3066" max="3066" width="14.7109375" style="30" customWidth="1"/>
    <col min="3067" max="3067" width="11" style="30" customWidth="1"/>
    <col min="3068" max="3071" width="9.7109375" style="30" customWidth="1"/>
    <col min="3072" max="3072" width="10.5703125" style="30" customWidth="1"/>
    <col min="3073" max="3073" width="11.85546875" style="30" customWidth="1"/>
    <col min="3074" max="3074" width="14.85546875" style="30" bestFit="1" customWidth="1"/>
    <col min="3075" max="3075" width="8.28515625" style="30" bestFit="1" customWidth="1"/>
    <col min="3076" max="3076" width="6.7109375" style="30" customWidth="1"/>
    <col min="3077" max="3077" width="7.85546875" style="30" bestFit="1" customWidth="1"/>
    <col min="3078" max="3078" width="9.85546875" style="30" bestFit="1" customWidth="1"/>
    <col min="3079" max="3079" width="7.85546875" style="30" customWidth="1"/>
    <col min="3080" max="3080" width="9.85546875" style="30" customWidth="1"/>
    <col min="3081" max="3081" width="8.85546875" style="30" customWidth="1"/>
    <col min="3082" max="3311" width="11.42578125" style="30"/>
    <col min="3312" max="3312" width="9.42578125" style="30" customWidth="1"/>
    <col min="3313" max="3313" width="14.7109375" style="30" customWidth="1"/>
    <col min="3314" max="3314" width="11" style="30" customWidth="1"/>
    <col min="3315" max="3318" width="9.7109375" style="30" customWidth="1"/>
    <col min="3319" max="3319" width="10.5703125" style="30" customWidth="1"/>
    <col min="3320" max="3320" width="11.85546875" style="30" customWidth="1"/>
    <col min="3321" max="3321" width="9.42578125" style="30" customWidth="1"/>
    <col min="3322" max="3322" width="14.7109375" style="30" customWidth="1"/>
    <col min="3323" max="3323" width="11" style="30" customWidth="1"/>
    <col min="3324" max="3327" width="9.7109375" style="30" customWidth="1"/>
    <col min="3328" max="3328" width="10.5703125" style="30" customWidth="1"/>
    <col min="3329" max="3329" width="11.85546875" style="30" customWidth="1"/>
    <col min="3330" max="3330" width="14.85546875" style="30" bestFit="1" customWidth="1"/>
    <col min="3331" max="3331" width="8.28515625" style="30" bestFit="1" customWidth="1"/>
    <col min="3332" max="3332" width="6.7109375" style="30" customWidth="1"/>
    <col min="3333" max="3333" width="7.85546875" style="30" bestFit="1" customWidth="1"/>
    <col min="3334" max="3334" width="9.85546875" style="30" bestFit="1" customWidth="1"/>
    <col min="3335" max="3335" width="7.85546875" style="30" customWidth="1"/>
    <col min="3336" max="3336" width="9.85546875" style="30" customWidth="1"/>
    <col min="3337" max="3337" width="8.85546875" style="30" customWidth="1"/>
    <col min="3338" max="3567" width="11.42578125" style="30"/>
    <col min="3568" max="3568" width="9.42578125" style="30" customWidth="1"/>
    <col min="3569" max="3569" width="14.7109375" style="30" customWidth="1"/>
    <col min="3570" max="3570" width="11" style="30" customWidth="1"/>
    <col min="3571" max="3574" width="9.7109375" style="30" customWidth="1"/>
    <col min="3575" max="3575" width="10.5703125" style="30" customWidth="1"/>
    <col min="3576" max="3576" width="11.85546875" style="30" customWidth="1"/>
    <col min="3577" max="3577" width="9.42578125" style="30" customWidth="1"/>
    <col min="3578" max="3578" width="14.7109375" style="30" customWidth="1"/>
    <col min="3579" max="3579" width="11" style="30" customWidth="1"/>
    <col min="3580" max="3583" width="9.7109375" style="30" customWidth="1"/>
    <col min="3584" max="3584" width="10.5703125" style="30" customWidth="1"/>
    <col min="3585" max="3585" width="11.85546875" style="30" customWidth="1"/>
    <col min="3586" max="3586" width="14.85546875" style="30" bestFit="1" customWidth="1"/>
    <col min="3587" max="3587" width="8.28515625" style="30" bestFit="1" customWidth="1"/>
    <col min="3588" max="3588" width="6.7109375" style="30" customWidth="1"/>
    <col min="3589" max="3589" width="7.85546875" style="30" bestFit="1" customWidth="1"/>
    <col min="3590" max="3590" width="9.85546875" style="30" bestFit="1" customWidth="1"/>
    <col min="3591" max="3591" width="7.85546875" style="30" customWidth="1"/>
    <col min="3592" max="3592" width="9.85546875" style="30" customWidth="1"/>
    <col min="3593" max="3593" width="8.85546875" style="30" customWidth="1"/>
    <col min="3594" max="3823" width="11.42578125" style="30"/>
    <col min="3824" max="3824" width="9.42578125" style="30" customWidth="1"/>
    <col min="3825" max="3825" width="14.7109375" style="30" customWidth="1"/>
    <col min="3826" max="3826" width="11" style="30" customWidth="1"/>
    <col min="3827" max="3830" width="9.7109375" style="30" customWidth="1"/>
    <col min="3831" max="3831" width="10.5703125" style="30" customWidth="1"/>
    <col min="3832" max="3832" width="11.85546875" style="30" customWidth="1"/>
    <col min="3833" max="3833" width="9.42578125" style="30" customWidth="1"/>
    <col min="3834" max="3834" width="14.7109375" style="30" customWidth="1"/>
    <col min="3835" max="3835" width="11" style="30" customWidth="1"/>
    <col min="3836" max="3839" width="9.7109375" style="30" customWidth="1"/>
    <col min="3840" max="3840" width="10.5703125" style="30" customWidth="1"/>
    <col min="3841" max="3841" width="11.85546875" style="30" customWidth="1"/>
    <col min="3842" max="3842" width="14.85546875" style="30" bestFit="1" customWidth="1"/>
    <col min="3843" max="3843" width="8.28515625" style="30" bestFit="1" customWidth="1"/>
    <col min="3844" max="3844" width="6.7109375" style="30" customWidth="1"/>
    <col min="3845" max="3845" width="7.85546875" style="30" bestFit="1" customWidth="1"/>
    <col min="3846" max="3846" width="9.85546875" style="30" bestFit="1" customWidth="1"/>
    <col min="3847" max="3847" width="7.85546875" style="30" customWidth="1"/>
    <col min="3848" max="3848" width="9.85546875" style="30" customWidth="1"/>
    <col min="3849" max="3849" width="8.85546875" style="30" customWidth="1"/>
    <col min="3850" max="4079" width="11.42578125" style="30"/>
    <col min="4080" max="4080" width="9.42578125" style="30" customWidth="1"/>
    <col min="4081" max="4081" width="14.7109375" style="30" customWidth="1"/>
    <col min="4082" max="4082" width="11" style="30" customWidth="1"/>
    <col min="4083" max="4086" width="9.7109375" style="30" customWidth="1"/>
    <col min="4087" max="4087" width="10.5703125" style="30" customWidth="1"/>
    <col min="4088" max="4088" width="11.85546875" style="30" customWidth="1"/>
    <col min="4089" max="4089" width="9.42578125" style="30" customWidth="1"/>
    <col min="4090" max="4090" width="14.7109375" style="30" customWidth="1"/>
    <col min="4091" max="4091" width="11" style="30" customWidth="1"/>
    <col min="4092" max="4095" width="9.7109375" style="30" customWidth="1"/>
    <col min="4096" max="4096" width="10.5703125" style="30" customWidth="1"/>
    <col min="4097" max="4097" width="11.85546875" style="30" customWidth="1"/>
    <col min="4098" max="4098" width="14.85546875" style="30" bestFit="1" customWidth="1"/>
    <col min="4099" max="4099" width="8.28515625" style="30" bestFit="1" customWidth="1"/>
    <col min="4100" max="4100" width="6.7109375" style="30" customWidth="1"/>
    <col min="4101" max="4101" width="7.85546875" style="30" bestFit="1" customWidth="1"/>
    <col min="4102" max="4102" width="9.85546875" style="30" bestFit="1" customWidth="1"/>
    <col min="4103" max="4103" width="7.85546875" style="30" customWidth="1"/>
    <col min="4104" max="4104" width="9.85546875" style="30" customWidth="1"/>
    <col min="4105" max="4105" width="8.85546875" style="30" customWidth="1"/>
    <col min="4106" max="4335" width="11.42578125" style="30"/>
    <col min="4336" max="4336" width="9.42578125" style="30" customWidth="1"/>
    <col min="4337" max="4337" width="14.7109375" style="30" customWidth="1"/>
    <col min="4338" max="4338" width="11" style="30" customWidth="1"/>
    <col min="4339" max="4342" width="9.7109375" style="30" customWidth="1"/>
    <col min="4343" max="4343" width="10.5703125" style="30" customWidth="1"/>
    <col min="4344" max="4344" width="11.85546875" style="30" customWidth="1"/>
    <col min="4345" max="4345" width="9.42578125" style="30" customWidth="1"/>
    <col min="4346" max="4346" width="14.7109375" style="30" customWidth="1"/>
    <col min="4347" max="4347" width="11" style="30" customWidth="1"/>
    <col min="4348" max="4351" width="9.7109375" style="30" customWidth="1"/>
    <col min="4352" max="4352" width="10.5703125" style="30" customWidth="1"/>
    <col min="4353" max="4353" width="11.85546875" style="30" customWidth="1"/>
    <col min="4354" max="4354" width="14.85546875" style="30" bestFit="1" customWidth="1"/>
    <col min="4355" max="4355" width="8.28515625" style="30" bestFit="1" customWidth="1"/>
    <col min="4356" max="4356" width="6.7109375" style="30" customWidth="1"/>
    <col min="4357" max="4357" width="7.85546875" style="30" bestFit="1" customWidth="1"/>
    <col min="4358" max="4358" width="9.85546875" style="30" bestFit="1" customWidth="1"/>
    <col min="4359" max="4359" width="7.85546875" style="30" customWidth="1"/>
    <col min="4360" max="4360" width="9.85546875" style="30" customWidth="1"/>
    <col min="4361" max="4361" width="8.85546875" style="30" customWidth="1"/>
    <col min="4362" max="4591" width="11.42578125" style="30"/>
    <col min="4592" max="4592" width="9.42578125" style="30" customWidth="1"/>
    <col min="4593" max="4593" width="14.7109375" style="30" customWidth="1"/>
    <col min="4594" max="4594" width="11" style="30" customWidth="1"/>
    <col min="4595" max="4598" width="9.7109375" style="30" customWidth="1"/>
    <col min="4599" max="4599" width="10.5703125" style="30" customWidth="1"/>
    <col min="4600" max="4600" width="11.85546875" style="30" customWidth="1"/>
    <col min="4601" max="4601" width="9.42578125" style="30" customWidth="1"/>
    <col min="4602" max="4602" width="14.7109375" style="30" customWidth="1"/>
    <col min="4603" max="4603" width="11" style="30" customWidth="1"/>
    <col min="4604" max="4607" width="9.7109375" style="30" customWidth="1"/>
    <col min="4608" max="4608" width="10.5703125" style="30" customWidth="1"/>
    <col min="4609" max="4609" width="11.85546875" style="30" customWidth="1"/>
    <col min="4610" max="4610" width="14.85546875" style="30" bestFit="1" customWidth="1"/>
    <col min="4611" max="4611" width="8.28515625" style="30" bestFit="1" customWidth="1"/>
    <col min="4612" max="4612" width="6.7109375" style="30" customWidth="1"/>
    <col min="4613" max="4613" width="7.85546875" style="30" bestFit="1" customWidth="1"/>
    <col min="4614" max="4614" width="9.85546875" style="30" bestFit="1" customWidth="1"/>
    <col min="4615" max="4615" width="7.85546875" style="30" customWidth="1"/>
    <col min="4616" max="4616" width="9.85546875" style="30" customWidth="1"/>
    <col min="4617" max="4617" width="8.85546875" style="30" customWidth="1"/>
    <col min="4618" max="4847" width="11.42578125" style="30"/>
    <col min="4848" max="4848" width="9.42578125" style="30" customWidth="1"/>
    <col min="4849" max="4849" width="14.7109375" style="30" customWidth="1"/>
    <col min="4850" max="4850" width="11" style="30" customWidth="1"/>
    <col min="4851" max="4854" width="9.7109375" style="30" customWidth="1"/>
    <col min="4855" max="4855" width="10.5703125" style="30" customWidth="1"/>
    <col min="4856" max="4856" width="11.85546875" style="30" customWidth="1"/>
    <col min="4857" max="4857" width="9.42578125" style="30" customWidth="1"/>
    <col min="4858" max="4858" width="14.7109375" style="30" customWidth="1"/>
    <col min="4859" max="4859" width="11" style="30" customWidth="1"/>
    <col min="4860" max="4863" width="9.7109375" style="30" customWidth="1"/>
    <col min="4864" max="4864" width="10.5703125" style="30" customWidth="1"/>
    <col min="4865" max="4865" width="11.85546875" style="30" customWidth="1"/>
    <col min="4866" max="4866" width="14.85546875" style="30" bestFit="1" customWidth="1"/>
    <col min="4867" max="4867" width="8.28515625" style="30" bestFit="1" customWidth="1"/>
    <col min="4868" max="4868" width="6.7109375" style="30" customWidth="1"/>
    <col min="4869" max="4869" width="7.85546875" style="30" bestFit="1" customWidth="1"/>
    <col min="4870" max="4870" width="9.85546875" style="30" bestFit="1" customWidth="1"/>
    <col min="4871" max="4871" width="7.85546875" style="30" customWidth="1"/>
    <col min="4872" max="4872" width="9.85546875" style="30" customWidth="1"/>
    <col min="4873" max="4873" width="8.85546875" style="30" customWidth="1"/>
    <col min="4874" max="5103" width="11.42578125" style="30"/>
    <col min="5104" max="5104" width="9.42578125" style="30" customWidth="1"/>
    <col min="5105" max="5105" width="14.7109375" style="30" customWidth="1"/>
    <col min="5106" max="5106" width="11" style="30" customWidth="1"/>
    <col min="5107" max="5110" width="9.7109375" style="30" customWidth="1"/>
    <col min="5111" max="5111" width="10.5703125" style="30" customWidth="1"/>
    <col min="5112" max="5112" width="11.85546875" style="30" customWidth="1"/>
    <col min="5113" max="5113" width="9.42578125" style="30" customWidth="1"/>
    <col min="5114" max="5114" width="14.7109375" style="30" customWidth="1"/>
    <col min="5115" max="5115" width="11" style="30" customWidth="1"/>
    <col min="5116" max="5119" width="9.7109375" style="30" customWidth="1"/>
    <col min="5120" max="5120" width="10.5703125" style="30" customWidth="1"/>
    <col min="5121" max="5121" width="11.85546875" style="30" customWidth="1"/>
    <col min="5122" max="5122" width="14.85546875" style="30" bestFit="1" customWidth="1"/>
    <col min="5123" max="5123" width="8.28515625" style="30" bestFit="1" customWidth="1"/>
    <col min="5124" max="5124" width="6.7109375" style="30" customWidth="1"/>
    <col min="5125" max="5125" width="7.85546875" style="30" bestFit="1" customWidth="1"/>
    <col min="5126" max="5126" width="9.85546875" style="30" bestFit="1" customWidth="1"/>
    <col min="5127" max="5127" width="7.85546875" style="30" customWidth="1"/>
    <col min="5128" max="5128" width="9.85546875" style="30" customWidth="1"/>
    <col min="5129" max="5129" width="8.85546875" style="30" customWidth="1"/>
    <col min="5130" max="5359" width="11.42578125" style="30"/>
    <col min="5360" max="5360" width="9.42578125" style="30" customWidth="1"/>
    <col min="5361" max="5361" width="14.7109375" style="30" customWidth="1"/>
    <col min="5362" max="5362" width="11" style="30" customWidth="1"/>
    <col min="5363" max="5366" width="9.7109375" style="30" customWidth="1"/>
    <col min="5367" max="5367" width="10.5703125" style="30" customWidth="1"/>
    <col min="5368" max="5368" width="11.85546875" style="30" customWidth="1"/>
    <col min="5369" max="5369" width="9.42578125" style="30" customWidth="1"/>
    <col min="5370" max="5370" width="14.7109375" style="30" customWidth="1"/>
    <col min="5371" max="5371" width="11" style="30" customWidth="1"/>
    <col min="5372" max="5375" width="9.7109375" style="30" customWidth="1"/>
    <col min="5376" max="5376" width="10.5703125" style="30" customWidth="1"/>
    <col min="5377" max="5377" width="11.85546875" style="30" customWidth="1"/>
    <col min="5378" max="5378" width="14.85546875" style="30" bestFit="1" customWidth="1"/>
    <col min="5379" max="5379" width="8.28515625" style="30" bestFit="1" customWidth="1"/>
    <col min="5380" max="5380" width="6.7109375" style="30" customWidth="1"/>
    <col min="5381" max="5381" width="7.85546875" style="30" bestFit="1" customWidth="1"/>
    <col min="5382" max="5382" width="9.85546875" style="30" bestFit="1" customWidth="1"/>
    <col min="5383" max="5383" width="7.85546875" style="30" customWidth="1"/>
    <col min="5384" max="5384" width="9.85546875" style="30" customWidth="1"/>
    <col min="5385" max="5385" width="8.85546875" style="30" customWidth="1"/>
    <col min="5386" max="5615" width="11.42578125" style="30"/>
    <col min="5616" max="5616" width="9.42578125" style="30" customWidth="1"/>
    <col min="5617" max="5617" width="14.7109375" style="30" customWidth="1"/>
    <col min="5618" max="5618" width="11" style="30" customWidth="1"/>
    <col min="5619" max="5622" width="9.7109375" style="30" customWidth="1"/>
    <col min="5623" max="5623" width="10.5703125" style="30" customWidth="1"/>
    <col min="5624" max="5624" width="11.85546875" style="30" customWidth="1"/>
    <col min="5625" max="5625" width="9.42578125" style="30" customWidth="1"/>
    <col min="5626" max="5626" width="14.7109375" style="30" customWidth="1"/>
    <col min="5627" max="5627" width="11" style="30" customWidth="1"/>
    <col min="5628" max="5631" width="9.7109375" style="30" customWidth="1"/>
    <col min="5632" max="5632" width="10.5703125" style="30" customWidth="1"/>
    <col min="5633" max="5633" width="11.85546875" style="30" customWidth="1"/>
    <col min="5634" max="5634" width="14.85546875" style="30" bestFit="1" customWidth="1"/>
    <col min="5635" max="5635" width="8.28515625" style="30" bestFit="1" customWidth="1"/>
    <col min="5636" max="5636" width="6.7109375" style="30" customWidth="1"/>
    <col min="5637" max="5637" width="7.85546875" style="30" bestFit="1" customWidth="1"/>
    <col min="5638" max="5638" width="9.85546875" style="30" bestFit="1" customWidth="1"/>
    <col min="5639" max="5639" width="7.85546875" style="30" customWidth="1"/>
    <col min="5640" max="5640" width="9.85546875" style="30" customWidth="1"/>
    <col min="5641" max="5641" width="8.85546875" style="30" customWidth="1"/>
    <col min="5642" max="5871" width="11.42578125" style="30"/>
    <col min="5872" max="5872" width="9.42578125" style="30" customWidth="1"/>
    <col min="5873" max="5873" width="14.7109375" style="30" customWidth="1"/>
    <col min="5874" max="5874" width="11" style="30" customWidth="1"/>
    <col min="5875" max="5878" width="9.7109375" style="30" customWidth="1"/>
    <col min="5879" max="5879" width="10.5703125" style="30" customWidth="1"/>
    <col min="5880" max="5880" width="11.85546875" style="30" customWidth="1"/>
    <col min="5881" max="5881" width="9.42578125" style="30" customWidth="1"/>
    <col min="5882" max="5882" width="14.7109375" style="30" customWidth="1"/>
    <col min="5883" max="5883" width="11" style="30" customWidth="1"/>
    <col min="5884" max="5887" width="9.7109375" style="30" customWidth="1"/>
    <col min="5888" max="5888" width="10.5703125" style="30" customWidth="1"/>
    <col min="5889" max="5889" width="11.85546875" style="30" customWidth="1"/>
    <col min="5890" max="5890" width="14.85546875" style="30" bestFit="1" customWidth="1"/>
    <col min="5891" max="5891" width="8.28515625" style="30" bestFit="1" customWidth="1"/>
    <col min="5892" max="5892" width="6.7109375" style="30" customWidth="1"/>
    <col min="5893" max="5893" width="7.85546875" style="30" bestFit="1" customWidth="1"/>
    <col min="5894" max="5894" width="9.85546875" style="30" bestFit="1" customWidth="1"/>
    <col min="5895" max="5895" width="7.85546875" style="30" customWidth="1"/>
    <col min="5896" max="5896" width="9.85546875" style="30" customWidth="1"/>
    <col min="5897" max="5897" width="8.85546875" style="30" customWidth="1"/>
    <col min="5898" max="6127" width="11.42578125" style="30"/>
    <col min="6128" max="6128" width="9.42578125" style="30" customWidth="1"/>
    <col min="6129" max="6129" width="14.7109375" style="30" customWidth="1"/>
    <col min="6130" max="6130" width="11" style="30" customWidth="1"/>
    <col min="6131" max="6134" width="9.7109375" style="30" customWidth="1"/>
    <col min="6135" max="6135" width="10.5703125" style="30" customWidth="1"/>
    <col min="6136" max="6136" width="11.85546875" style="30" customWidth="1"/>
    <col min="6137" max="6137" width="9.42578125" style="30" customWidth="1"/>
    <col min="6138" max="6138" width="14.7109375" style="30" customWidth="1"/>
    <col min="6139" max="6139" width="11" style="30" customWidth="1"/>
    <col min="6140" max="6143" width="9.7109375" style="30" customWidth="1"/>
    <col min="6144" max="6144" width="10.5703125" style="30" customWidth="1"/>
    <col min="6145" max="6145" width="11.85546875" style="30" customWidth="1"/>
    <col min="6146" max="6146" width="14.85546875" style="30" bestFit="1" customWidth="1"/>
    <col min="6147" max="6147" width="8.28515625" style="30" bestFit="1" customWidth="1"/>
    <col min="6148" max="6148" width="6.7109375" style="30" customWidth="1"/>
    <col min="6149" max="6149" width="7.85546875" style="30" bestFit="1" customWidth="1"/>
    <col min="6150" max="6150" width="9.85546875" style="30" bestFit="1" customWidth="1"/>
    <col min="6151" max="6151" width="7.85546875" style="30" customWidth="1"/>
    <col min="6152" max="6152" width="9.85546875" style="30" customWidth="1"/>
    <col min="6153" max="6153" width="8.85546875" style="30" customWidth="1"/>
    <col min="6154" max="6383" width="11.42578125" style="30"/>
    <col min="6384" max="6384" width="9.42578125" style="30" customWidth="1"/>
    <col min="6385" max="6385" width="14.7109375" style="30" customWidth="1"/>
    <col min="6386" max="6386" width="11" style="30" customWidth="1"/>
    <col min="6387" max="6390" width="9.7109375" style="30" customWidth="1"/>
    <col min="6391" max="6391" width="10.5703125" style="30" customWidth="1"/>
    <col min="6392" max="6392" width="11.85546875" style="30" customWidth="1"/>
    <col min="6393" max="6393" width="9.42578125" style="30" customWidth="1"/>
    <col min="6394" max="6394" width="14.7109375" style="30" customWidth="1"/>
    <col min="6395" max="6395" width="11" style="30" customWidth="1"/>
    <col min="6396" max="6399" width="9.7109375" style="30" customWidth="1"/>
    <col min="6400" max="6400" width="10.5703125" style="30" customWidth="1"/>
    <col min="6401" max="6401" width="11.85546875" style="30" customWidth="1"/>
    <col min="6402" max="6402" width="14.85546875" style="30" bestFit="1" customWidth="1"/>
    <col min="6403" max="6403" width="8.28515625" style="30" bestFit="1" customWidth="1"/>
    <col min="6404" max="6404" width="6.7109375" style="30" customWidth="1"/>
    <col min="6405" max="6405" width="7.85546875" style="30" bestFit="1" customWidth="1"/>
    <col min="6406" max="6406" width="9.85546875" style="30" bestFit="1" customWidth="1"/>
    <col min="6407" max="6407" width="7.85546875" style="30" customWidth="1"/>
    <col min="6408" max="6408" width="9.85546875" style="30" customWidth="1"/>
    <col min="6409" max="6409" width="8.85546875" style="30" customWidth="1"/>
    <col min="6410" max="6639" width="11.42578125" style="30"/>
    <col min="6640" max="6640" width="9.42578125" style="30" customWidth="1"/>
    <col min="6641" max="6641" width="14.7109375" style="30" customWidth="1"/>
    <col min="6642" max="6642" width="11" style="30" customWidth="1"/>
    <col min="6643" max="6646" width="9.7109375" style="30" customWidth="1"/>
    <col min="6647" max="6647" width="10.5703125" style="30" customWidth="1"/>
    <col min="6648" max="6648" width="11.85546875" style="30" customWidth="1"/>
    <col min="6649" max="6649" width="9.42578125" style="30" customWidth="1"/>
    <col min="6650" max="6650" width="14.7109375" style="30" customWidth="1"/>
    <col min="6651" max="6651" width="11" style="30" customWidth="1"/>
    <col min="6652" max="6655" width="9.7109375" style="30" customWidth="1"/>
    <col min="6656" max="6656" width="10.5703125" style="30" customWidth="1"/>
    <col min="6657" max="6657" width="11.85546875" style="30" customWidth="1"/>
    <col min="6658" max="6658" width="14.85546875" style="30" bestFit="1" customWidth="1"/>
    <col min="6659" max="6659" width="8.28515625" style="30" bestFit="1" customWidth="1"/>
    <col min="6660" max="6660" width="6.7109375" style="30" customWidth="1"/>
    <col min="6661" max="6661" width="7.85546875" style="30" bestFit="1" customWidth="1"/>
    <col min="6662" max="6662" width="9.85546875" style="30" bestFit="1" customWidth="1"/>
    <col min="6663" max="6663" width="7.85546875" style="30" customWidth="1"/>
    <col min="6664" max="6664" width="9.85546875" style="30" customWidth="1"/>
    <col min="6665" max="6665" width="8.85546875" style="30" customWidth="1"/>
    <col min="6666" max="6895" width="11.42578125" style="30"/>
    <col min="6896" max="6896" width="9.42578125" style="30" customWidth="1"/>
    <col min="6897" max="6897" width="14.7109375" style="30" customWidth="1"/>
    <col min="6898" max="6898" width="11" style="30" customWidth="1"/>
    <col min="6899" max="6902" width="9.7109375" style="30" customWidth="1"/>
    <col min="6903" max="6903" width="10.5703125" style="30" customWidth="1"/>
    <col min="6904" max="6904" width="11.85546875" style="30" customWidth="1"/>
    <col min="6905" max="6905" width="9.42578125" style="30" customWidth="1"/>
    <col min="6906" max="6906" width="14.7109375" style="30" customWidth="1"/>
    <col min="6907" max="6907" width="11" style="30" customWidth="1"/>
    <col min="6908" max="6911" width="9.7109375" style="30" customWidth="1"/>
    <col min="6912" max="6912" width="10.5703125" style="30" customWidth="1"/>
    <col min="6913" max="6913" width="11.85546875" style="30" customWidth="1"/>
    <col min="6914" max="6914" width="14.85546875" style="30" bestFit="1" customWidth="1"/>
    <col min="6915" max="6915" width="8.28515625" style="30" bestFit="1" customWidth="1"/>
    <col min="6916" max="6916" width="6.7109375" style="30" customWidth="1"/>
    <col min="6917" max="6917" width="7.85546875" style="30" bestFit="1" customWidth="1"/>
    <col min="6918" max="6918" width="9.85546875" style="30" bestFit="1" customWidth="1"/>
    <col min="6919" max="6919" width="7.85546875" style="30" customWidth="1"/>
    <col min="6920" max="6920" width="9.85546875" style="30" customWidth="1"/>
    <col min="6921" max="6921" width="8.85546875" style="30" customWidth="1"/>
    <col min="6922" max="7151" width="11.42578125" style="30"/>
    <col min="7152" max="7152" width="9.42578125" style="30" customWidth="1"/>
    <col min="7153" max="7153" width="14.7109375" style="30" customWidth="1"/>
    <col min="7154" max="7154" width="11" style="30" customWidth="1"/>
    <col min="7155" max="7158" width="9.7109375" style="30" customWidth="1"/>
    <col min="7159" max="7159" width="10.5703125" style="30" customWidth="1"/>
    <col min="7160" max="7160" width="11.85546875" style="30" customWidth="1"/>
    <col min="7161" max="7161" width="9.42578125" style="30" customWidth="1"/>
    <col min="7162" max="7162" width="14.7109375" style="30" customWidth="1"/>
    <col min="7163" max="7163" width="11" style="30" customWidth="1"/>
    <col min="7164" max="7167" width="9.7109375" style="30" customWidth="1"/>
    <col min="7168" max="7168" width="10.5703125" style="30" customWidth="1"/>
    <col min="7169" max="7169" width="11.85546875" style="30" customWidth="1"/>
    <col min="7170" max="7170" width="14.85546875" style="30" bestFit="1" customWidth="1"/>
    <col min="7171" max="7171" width="8.28515625" style="30" bestFit="1" customWidth="1"/>
    <col min="7172" max="7172" width="6.7109375" style="30" customWidth="1"/>
    <col min="7173" max="7173" width="7.85546875" style="30" bestFit="1" customWidth="1"/>
    <col min="7174" max="7174" width="9.85546875" style="30" bestFit="1" customWidth="1"/>
    <col min="7175" max="7175" width="7.85546875" style="30" customWidth="1"/>
    <col min="7176" max="7176" width="9.85546875" style="30" customWidth="1"/>
    <col min="7177" max="7177" width="8.85546875" style="30" customWidth="1"/>
    <col min="7178" max="7407" width="11.42578125" style="30"/>
    <col min="7408" max="7408" width="9.42578125" style="30" customWidth="1"/>
    <col min="7409" max="7409" width="14.7109375" style="30" customWidth="1"/>
    <col min="7410" max="7410" width="11" style="30" customWidth="1"/>
    <col min="7411" max="7414" width="9.7109375" style="30" customWidth="1"/>
    <col min="7415" max="7415" width="10.5703125" style="30" customWidth="1"/>
    <col min="7416" max="7416" width="11.85546875" style="30" customWidth="1"/>
    <col min="7417" max="7417" width="9.42578125" style="30" customWidth="1"/>
    <col min="7418" max="7418" width="14.7109375" style="30" customWidth="1"/>
    <col min="7419" max="7419" width="11" style="30" customWidth="1"/>
    <col min="7420" max="7423" width="9.7109375" style="30" customWidth="1"/>
    <col min="7424" max="7424" width="10.5703125" style="30" customWidth="1"/>
    <col min="7425" max="7425" width="11.85546875" style="30" customWidth="1"/>
    <col min="7426" max="7426" width="14.85546875" style="30" bestFit="1" customWidth="1"/>
    <col min="7427" max="7427" width="8.28515625" style="30" bestFit="1" customWidth="1"/>
    <col min="7428" max="7428" width="6.7109375" style="30" customWidth="1"/>
    <col min="7429" max="7429" width="7.85546875" style="30" bestFit="1" customWidth="1"/>
    <col min="7430" max="7430" width="9.85546875" style="30" bestFit="1" customWidth="1"/>
    <col min="7431" max="7431" width="7.85546875" style="30" customWidth="1"/>
    <col min="7432" max="7432" width="9.85546875" style="30" customWidth="1"/>
    <col min="7433" max="7433" width="8.85546875" style="30" customWidth="1"/>
    <col min="7434" max="7663" width="11.42578125" style="30"/>
    <col min="7664" max="7664" width="9.42578125" style="30" customWidth="1"/>
    <col min="7665" max="7665" width="14.7109375" style="30" customWidth="1"/>
    <col min="7666" max="7666" width="11" style="30" customWidth="1"/>
    <col min="7667" max="7670" width="9.7109375" style="30" customWidth="1"/>
    <col min="7671" max="7671" width="10.5703125" style="30" customWidth="1"/>
    <col min="7672" max="7672" width="11.85546875" style="30" customWidth="1"/>
    <col min="7673" max="7673" width="9.42578125" style="30" customWidth="1"/>
    <col min="7674" max="7674" width="14.7109375" style="30" customWidth="1"/>
    <col min="7675" max="7675" width="11" style="30" customWidth="1"/>
    <col min="7676" max="7679" width="9.7109375" style="30" customWidth="1"/>
    <col min="7680" max="7680" width="10.5703125" style="30" customWidth="1"/>
    <col min="7681" max="7681" width="11.85546875" style="30" customWidth="1"/>
    <col min="7682" max="7682" width="14.85546875" style="30" bestFit="1" customWidth="1"/>
    <col min="7683" max="7683" width="8.28515625" style="30" bestFit="1" customWidth="1"/>
    <col min="7684" max="7684" width="6.7109375" style="30" customWidth="1"/>
    <col min="7685" max="7685" width="7.85546875" style="30" bestFit="1" customWidth="1"/>
    <col min="7686" max="7686" width="9.85546875" style="30" bestFit="1" customWidth="1"/>
    <col min="7687" max="7687" width="7.85546875" style="30" customWidth="1"/>
    <col min="7688" max="7688" width="9.85546875" style="30" customWidth="1"/>
    <col min="7689" max="7689" width="8.85546875" style="30" customWidth="1"/>
    <col min="7690" max="7919" width="11.42578125" style="30"/>
    <col min="7920" max="7920" width="9.42578125" style="30" customWidth="1"/>
    <col min="7921" max="7921" width="14.7109375" style="30" customWidth="1"/>
    <col min="7922" max="7922" width="11" style="30" customWidth="1"/>
    <col min="7923" max="7926" width="9.7109375" style="30" customWidth="1"/>
    <col min="7927" max="7927" width="10.5703125" style="30" customWidth="1"/>
    <col min="7928" max="7928" width="11.85546875" style="30" customWidth="1"/>
    <col min="7929" max="7929" width="9.42578125" style="30" customWidth="1"/>
    <col min="7930" max="7930" width="14.7109375" style="30" customWidth="1"/>
    <col min="7931" max="7931" width="11" style="30" customWidth="1"/>
    <col min="7932" max="7935" width="9.7109375" style="30" customWidth="1"/>
    <col min="7936" max="7936" width="10.5703125" style="30" customWidth="1"/>
    <col min="7937" max="7937" width="11.85546875" style="30" customWidth="1"/>
    <col min="7938" max="7938" width="14.85546875" style="30" bestFit="1" customWidth="1"/>
    <col min="7939" max="7939" width="8.28515625" style="30" bestFit="1" customWidth="1"/>
    <col min="7940" max="7940" width="6.7109375" style="30" customWidth="1"/>
    <col min="7941" max="7941" width="7.85546875" style="30" bestFit="1" customWidth="1"/>
    <col min="7942" max="7942" width="9.85546875" style="30" bestFit="1" customWidth="1"/>
    <col min="7943" max="7943" width="7.85546875" style="30" customWidth="1"/>
    <col min="7944" max="7944" width="9.85546875" style="30" customWidth="1"/>
    <col min="7945" max="7945" width="8.85546875" style="30" customWidth="1"/>
    <col min="7946" max="8175" width="11.42578125" style="30"/>
    <col min="8176" max="8176" width="9.42578125" style="30" customWidth="1"/>
    <col min="8177" max="8177" width="14.7109375" style="30" customWidth="1"/>
    <col min="8178" max="8178" width="11" style="30" customWidth="1"/>
    <col min="8179" max="8182" width="9.7109375" style="30" customWidth="1"/>
    <col min="8183" max="8183" width="10.5703125" style="30" customWidth="1"/>
    <col min="8184" max="8184" width="11.85546875" style="30" customWidth="1"/>
    <col min="8185" max="8185" width="9.42578125" style="30" customWidth="1"/>
    <col min="8186" max="8186" width="14.7109375" style="30" customWidth="1"/>
    <col min="8187" max="8187" width="11" style="30" customWidth="1"/>
    <col min="8188" max="8191" width="9.7109375" style="30" customWidth="1"/>
    <col min="8192" max="8192" width="10.5703125" style="30" customWidth="1"/>
    <col min="8193" max="8193" width="11.85546875" style="30" customWidth="1"/>
    <col min="8194" max="8194" width="14.85546875" style="30" bestFit="1" customWidth="1"/>
    <col min="8195" max="8195" width="8.28515625" style="30" bestFit="1" customWidth="1"/>
    <col min="8196" max="8196" width="6.7109375" style="30" customWidth="1"/>
    <col min="8197" max="8197" width="7.85546875" style="30" bestFit="1" customWidth="1"/>
    <col min="8198" max="8198" width="9.85546875" style="30" bestFit="1" customWidth="1"/>
    <col min="8199" max="8199" width="7.85546875" style="30" customWidth="1"/>
    <col min="8200" max="8200" width="9.85546875" style="30" customWidth="1"/>
    <col min="8201" max="8201" width="8.85546875" style="30" customWidth="1"/>
    <col min="8202" max="8431" width="11.42578125" style="30"/>
    <col min="8432" max="8432" width="9.42578125" style="30" customWidth="1"/>
    <col min="8433" max="8433" width="14.7109375" style="30" customWidth="1"/>
    <col min="8434" max="8434" width="11" style="30" customWidth="1"/>
    <col min="8435" max="8438" width="9.7109375" style="30" customWidth="1"/>
    <col min="8439" max="8439" width="10.5703125" style="30" customWidth="1"/>
    <col min="8440" max="8440" width="11.85546875" style="30" customWidth="1"/>
    <col min="8441" max="8441" width="9.42578125" style="30" customWidth="1"/>
    <col min="8442" max="8442" width="14.7109375" style="30" customWidth="1"/>
    <col min="8443" max="8443" width="11" style="30" customWidth="1"/>
    <col min="8444" max="8447" width="9.7109375" style="30" customWidth="1"/>
    <col min="8448" max="8448" width="10.5703125" style="30" customWidth="1"/>
    <col min="8449" max="8449" width="11.85546875" style="30" customWidth="1"/>
    <col min="8450" max="8450" width="14.85546875" style="30" bestFit="1" customWidth="1"/>
    <col min="8451" max="8451" width="8.28515625" style="30" bestFit="1" customWidth="1"/>
    <col min="8452" max="8452" width="6.7109375" style="30" customWidth="1"/>
    <col min="8453" max="8453" width="7.85546875" style="30" bestFit="1" customWidth="1"/>
    <col min="8454" max="8454" width="9.85546875" style="30" bestFit="1" customWidth="1"/>
    <col min="8455" max="8455" width="7.85546875" style="30" customWidth="1"/>
    <col min="8456" max="8456" width="9.85546875" style="30" customWidth="1"/>
    <col min="8457" max="8457" width="8.85546875" style="30" customWidth="1"/>
    <col min="8458" max="8687" width="11.42578125" style="30"/>
    <col min="8688" max="8688" width="9.42578125" style="30" customWidth="1"/>
    <col min="8689" max="8689" width="14.7109375" style="30" customWidth="1"/>
    <col min="8690" max="8690" width="11" style="30" customWidth="1"/>
    <col min="8691" max="8694" width="9.7109375" style="30" customWidth="1"/>
    <col min="8695" max="8695" width="10.5703125" style="30" customWidth="1"/>
    <col min="8696" max="8696" width="11.85546875" style="30" customWidth="1"/>
    <col min="8697" max="8697" width="9.42578125" style="30" customWidth="1"/>
    <col min="8698" max="8698" width="14.7109375" style="30" customWidth="1"/>
    <col min="8699" max="8699" width="11" style="30" customWidth="1"/>
    <col min="8700" max="8703" width="9.7109375" style="30" customWidth="1"/>
    <col min="8704" max="8704" width="10.5703125" style="30" customWidth="1"/>
    <col min="8705" max="8705" width="11.85546875" style="30" customWidth="1"/>
    <col min="8706" max="8706" width="14.85546875" style="30" bestFit="1" customWidth="1"/>
    <col min="8707" max="8707" width="8.28515625" style="30" bestFit="1" customWidth="1"/>
    <col min="8708" max="8708" width="6.7109375" style="30" customWidth="1"/>
    <col min="8709" max="8709" width="7.85546875" style="30" bestFit="1" customWidth="1"/>
    <col min="8710" max="8710" width="9.85546875" style="30" bestFit="1" customWidth="1"/>
    <col min="8711" max="8711" width="7.85546875" style="30" customWidth="1"/>
    <col min="8712" max="8712" width="9.85546875" style="30" customWidth="1"/>
    <col min="8713" max="8713" width="8.85546875" style="30" customWidth="1"/>
    <col min="8714" max="8943" width="11.42578125" style="30"/>
    <col min="8944" max="8944" width="9.42578125" style="30" customWidth="1"/>
    <col min="8945" max="8945" width="14.7109375" style="30" customWidth="1"/>
    <col min="8946" max="8946" width="11" style="30" customWidth="1"/>
    <col min="8947" max="8950" width="9.7109375" style="30" customWidth="1"/>
    <col min="8951" max="8951" width="10.5703125" style="30" customWidth="1"/>
    <col min="8952" max="8952" width="11.85546875" style="30" customWidth="1"/>
    <col min="8953" max="8953" width="9.42578125" style="30" customWidth="1"/>
    <col min="8954" max="8954" width="14.7109375" style="30" customWidth="1"/>
    <col min="8955" max="8955" width="11" style="30" customWidth="1"/>
    <col min="8956" max="8959" width="9.7109375" style="30" customWidth="1"/>
    <col min="8960" max="8960" width="10.5703125" style="30" customWidth="1"/>
    <col min="8961" max="8961" width="11.85546875" style="30" customWidth="1"/>
    <col min="8962" max="8962" width="14.85546875" style="30" bestFit="1" customWidth="1"/>
    <col min="8963" max="8963" width="8.28515625" style="30" bestFit="1" customWidth="1"/>
    <col min="8964" max="8964" width="6.7109375" style="30" customWidth="1"/>
    <col min="8965" max="8965" width="7.85546875" style="30" bestFit="1" customWidth="1"/>
    <col min="8966" max="8966" width="9.85546875" style="30" bestFit="1" customWidth="1"/>
    <col min="8967" max="8967" width="7.85546875" style="30" customWidth="1"/>
    <col min="8968" max="8968" width="9.85546875" style="30" customWidth="1"/>
    <col min="8969" max="8969" width="8.85546875" style="30" customWidth="1"/>
    <col min="8970" max="9199" width="11.42578125" style="30"/>
    <col min="9200" max="9200" width="9.42578125" style="30" customWidth="1"/>
    <col min="9201" max="9201" width="14.7109375" style="30" customWidth="1"/>
    <col min="9202" max="9202" width="11" style="30" customWidth="1"/>
    <col min="9203" max="9206" width="9.7109375" style="30" customWidth="1"/>
    <col min="9207" max="9207" width="10.5703125" style="30" customWidth="1"/>
    <col min="9208" max="9208" width="11.85546875" style="30" customWidth="1"/>
    <col min="9209" max="9209" width="9.42578125" style="30" customWidth="1"/>
    <col min="9210" max="9210" width="14.7109375" style="30" customWidth="1"/>
    <col min="9211" max="9211" width="11" style="30" customWidth="1"/>
    <col min="9212" max="9215" width="9.7109375" style="30" customWidth="1"/>
    <col min="9216" max="9216" width="10.5703125" style="30" customWidth="1"/>
    <col min="9217" max="9217" width="11.85546875" style="30" customWidth="1"/>
    <col min="9218" max="9218" width="14.85546875" style="30" bestFit="1" customWidth="1"/>
    <col min="9219" max="9219" width="8.28515625" style="30" bestFit="1" customWidth="1"/>
    <col min="9220" max="9220" width="6.7109375" style="30" customWidth="1"/>
    <col min="9221" max="9221" width="7.85546875" style="30" bestFit="1" customWidth="1"/>
    <col min="9222" max="9222" width="9.85546875" style="30" bestFit="1" customWidth="1"/>
    <col min="9223" max="9223" width="7.85546875" style="30" customWidth="1"/>
    <col min="9224" max="9224" width="9.85546875" style="30" customWidth="1"/>
    <col min="9225" max="9225" width="8.85546875" style="30" customWidth="1"/>
    <col min="9226" max="9455" width="11.42578125" style="30"/>
    <col min="9456" max="9456" width="9.42578125" style="30" customWidth="1"/>
    <col min="9457" max="9457" width="14.7109375" style="30" customWidth="1"/>
    <col min="9458" max="9458" width="11" style="30" customWidth="1"/>
    <col min="9459" max="9462" width="9.7109375" style="30" customWidth="1"/>
    <col min="9463" max="9463" width="10.5703125" style="30" customWidth="1"/>
    <col min="9464" max="9464" width="11.85546875" style="30" customWidth="1"/>
    <col min="9465" max="9465" width="9.42578125" style="30" customWidth="1"/>
    <col min="9466" max="9466" width="14.7109375" style="30" customWidth="1"/>
    <col min="9467" max="9467" width="11" style="30" customWidth="1"/>
    <col min="9468" max="9471" width="9.7109375" style="30" customWidth="1"/>
    <col min="9472" max="9472" width="10.5703125" style="30" customWidth="1"/>
    <col min="9473" max="9473" width="11.85546875" style="30" customWidth="1"/>
    <col min="9474" max="9474" width="14.85546875" style="30" bestFit="1" customWidth="1"/>
    <col min="9475" max="9475" width="8.28515625" style="30" bestFit="1" customWidth="1"/>
    <col min="9476" max="9476" width="6.7109375" style="30" customWidth="1"/>
    <col min="9477" max="9477" width="7.85546875" style="30" bestFit="1" customWidth="1"/>
    <col min="9478" max="9478" width="9.85546875" style="30" bestFit="1" customWidth="1"/>
    <col min="9479" max="9479" width="7.85546875" style="30" customWidth="1"/>
    <col min="9480" max="9480" width="9.85546875" style="30" customWidth="1"/>
    <col min="9481" max="9481" width="8.85546875" style="30" customWidth="1"/>
    <col min="9482" max="9711" width="11.42578125" style="30"/>
    <col min="9712" max="9712" width="9.42578125" style="30" customWidth="1"/>
    <col min="9713" max="9713" width="14.7109375" style="30" customWidth="1"/>
    <col min="9714" max="9714" width="11" style="30" customWidth="1"/>
    <col min="9715" max="9718" width="9.7109375" style="30" customWidth="1"/>
    <col min="9719" max="9719" width="10.5703125" style="30" customWidth="1"/>
    <col min="9720" max="9720" width="11.85546875" style="30" customWidth="1"/>
    <col min="9721" max="9721" width="9.42578125" style="30" customWidth="1"/>
    <col min="9722" max="9722" width="14.7109375" style="30" customWidth="1"/>
    <col min="9723" max="9723" width="11" style="30" customWidth="1"/>
    <col min="9724" max="9727" width="9.7109375" style="30" customWidth="1"/>
    <col min="9728" max="9728" width="10.5703125" style="30" customWidth="1"/>
    <col min="9729" max="9729" width="11.85546875" style="30" customWidth="1"/>
    <col min="9730" max="9730" width="14.85546875" style="30" bestFit="1" customWidth="1"/>
    <col min="9731" max="9731" width="8.28515625" style="30" bestFit="1" customWidth="1"/>
    <col min="9732" max="9732" width="6.7109375" style="30" customWidth="1"/>
    <col min="9733" max="9733" width="7.85546875" style="30" bestFit="1" customWidth="1"/>
    <col min="9734" max="9734" width="9.85546875" style="30" bestFit="1" customWidth="1"/>
    <col min="9735" max="9735" width="7.85546875" style="30" customWidth="1"/>
    <col min="9736" max="9736" width="9.85546875" style="30" customWidth="1"/>
    <col min="9737" max="9737" width="8.85546875" style="30" customWidth="1"/>
    <col min="9738" max="9967" width="11.42578125" style="30"/>
    <col min="9968" max="9968" width="9.42578125" style="30" customWidth="1"/>
    <col min="9969" max="9969" width="14.7109375" style="30" customWidth="1"/>
    <col min="9970" max="9970" width="11" style="30" customWidth="1"/>
    <col min="9971" max="9974" width="9.7109375" style="30" customWidth="1"/>
    <col min="9975" max="9975" width="10.5703125" style="30" customWidth="1"/>
    <col min="9976" max="9976" width="11.85546875" style="30" customWidth="1"/>
    <col min="9977" max="9977" width="9.42578125" style="30" customWidth="1"/>
    <col min="9978" max="9978" width="14.7109375" style="30" customWidth="1"/>
    <col min="9979" max="9979" width="11" style="30" customWidth="1"/>
    <col min="9980" max="9983" width="9.7109375" style="30" customWidth="1"/>
    <col min="9984" max="9984" width="10.5703125" style="30" customWidth="1"/>
    <col min="9985" max="9985" width="11.85546875" style="30" customWidth="1"/>
    <col min="9986" max="9986" width="14.85546875" style="30" bestFit="1" customWidth="1"/>
    <col min="9987" max="9987" width="8.28515625" style="30" bestFit="1" customWidth="1"/>
    <col min="9988" max="9988" width="6.7109375" style="30" customWidth="1"/>
    <col min="9989" max="9989" width="7.85546875" style="30" bestFit="1" customWidth="1"/>
    <col min="9990" max="9990" width="9.85546875" style="30" bestFit="1" customWidth="1"/>
    <col min="9991" max="9991" width="7.85546875" style="30" customWidth="1"/>
    <col min="9992" max="9992" width="9.85546875" style="30" customWidth="1"/>
    <col min="9993" max="9993" width="8.85546875" style="30" customWidth="1"/>
    <col min="9994" max="10223" width="11.42578125" style="30"/>
    <col min="10224" max="10224" width="9.42578125" style="30" customWidth="1"/>
    <col min="10225" max="10225" width="14.7109375" style="30" customWidth="1"/>
    <col min="10226" max="10226" width="11" style="30" customWidth="1"/>
    <col min="10227" max="10230" width="9.7109375" style="30" customWidth="1"/>
    <col min="10231" max="10231" width="10.5703125" style="30" customWidth="1"/>
    <col min="10232" max="10232" width="11.85546875" style="30" customWidth="1"/>
    <col min="10233" max="10233" width="9.42578125" style="30" customWidth="1"/>
    <col min="10234" max="10234" width="14.7109375" style="30" customWidth="1"/>
    <col min="10235" max="10235" width="11" style="30" customWidth="1"/>
    <col min="10236" max="10239" width="9.7109375" style="30" customWidth="1"/>
    <col min="10240" max="10240" width="10.5703125" style="30" customWidth="1"/>
    <col min="10241" max="10241" width="11.85546875" style="30" customWidth="1"/>
    <col min="10242" max="10242" width="14.85546875" style="30" bestFit="1" customWidth="1"/>
    <col min="10243" max="10243" width="8.28515625" style="30" bestFit="1" customWidth="1"/>
    <col min="10244" max="10244" width="6.7109375" style="30" customWidth="1"/>
    <col min="10245" max="10245" width="7.85546875" style="30" bestFit="1" customWidth="1"/>
    <col min="10246" max="10246" width="9.85546875" style="30" bestFit="1" customWidth="1"/>
    <col min="10247" max="10247" width="7.85546875" style="30" customWidth="1"/>
    <col min="10248" max="10248" width="9.85546875" style="30" customWidth="1"/>
    <col min="10249" max="10249" width="8.85546875" style="30" customWidth="1"/>
    <col min="10250" max="10479" width="11.42578125" style="30"/>
    <col min="10480" max="10480" width="9.42578125" style="30" customWidth="1"/>
    <col min="10481" max="10481" width="14.7109375" style="30" customWidth="1"/>
    <col min="10482" max="10482" width="11" style="30" customWidth="1"/>
    <col min="10483" max="10486" width="9.7109375" style="30" customWidth="1"/>
    <col min="10487" max="10487" width="10.5703125" style="30" customWidth="1"/>
    <col min="10488" max="10488" width="11.85546875" style="30" customWidth="1"/>
    <col min="10489" max="10489" width="9.42578125" style="30" customWidth="1"/>
    <col min="10490" max="10490" width="14.7109375" style="30" customWidth="1"/>
    <col min="10491" max="10491" width="11" style="30" customWidth="1"/>
    <col min="10492" max="10495" width="9.7109375" style="30" customWidth="1"/>
    <col min="10496" max="10496" width="10.5703125" style="30" customWidth="1"/>
    <col min="10497" max="10497" width="11.85546875" style="30" customWidth="1"/>
    <col min="10498" max="10498" width="14.85546875" style="30" bestFit="1" customWidth="1"/>
    <col min="10499" max="10499" width="8.28515625" style="30" bestFit="1" customWidth="1"/>
    <col min="10500" max="10500" width="6.7109375" style="30" customWidth="1"/>
    <col min="10501" max="10501" width="7.85546875" style="30" bestFit="1" customWidth="1"/>
    <col min="10502" max="10502" width="9.85546875" style="30" bestFit="1" customWidth="1"/>
    <col min="10503" max="10503" width="7.85546875" style="30" customWidth="1"/>
    <col min="10504" max="10504" width="9.85546875" style="30" customWidth="1"/>
    <col min="10505" max="10505" width="8.85546875" style="30" customWidth="1"/>
    <col min="10506" max="10735" width="11.42578125" style="30"/>
    <col min="10736" max="10736" width="9.42578125" style="30" customWidth="1"/>
    <col min="10737" max="10737" width="14.7109375" style="30" customWidth="1"/>
    <col min="10738" max="10738" width="11" style="30" customWidth="1"/>
    <col min="10739" max="10742" width="9.7109375" style="30" customWidth="1"/>
    <col min="10743" max="10743" width="10.5703125" style="30" customWidth="1"/>
    <col min="10744" max="10744" width="11.85546875" style="30" customWidth="1"/>
    <col min="10745" max="10745" width="9.42578125" style="30" customWidth="1"/>
    <col min="10746" max="10746" width="14.7109375" style="30" customWidth="1"/>
    <col min="10747" max="10747" width="11" style="30" customWidth="1"/>
    <col min="10748" max="10751" width="9.7109375" style="30" customWidth="1"/>
    <col min="10752" max="10752" width="10.5703125" style="30" customWidth="1"/>
    <col min="10753" max="10753" width="11.85546875" style="30" customWidth="1"/>
    <col min="10754" max="10754" width="14.85546875" style="30" bestFit="1" customWidth="1"/>
    <col min="10755" max="10755" width="8.28515625" style="30" bestFit="1" customWidth="1"/>
    <col min="10756" max="10756" width="6.7109375" style="30" customWidth="1"/>
    <col min="10757" max="10757" width="7.85546875" style="30" bestFit="1" customWidth="1"/>
    <col min="10758" max="10758" width="9.85546875" style="30" bestFit="1" customWidth="1"/>
    <col min="10759" max="10759" width="7.85546875" style="30" customWidth="1"/>
    <col min="10760" max="10760" width="9.85546875" style="30" customWidth="1"/>
    <col min="10761" max="10761" width="8.85546875" style="30" customWidth="1"/>
    <col min="10762" max="10991" width="11.42578125" style="30"/>
    <col min="10992" max="10992" width="9.42578125" style="30" customWidth="1"/>
    <col min="10993" max="10993" width="14.7109375" style="30" customWidth="1"/>
    <col min="10994" max="10994" width="11" style="30" customWidth="1"/>
    <col min="10995" max="10998" width="9.7109375" style="30" customWidth="1"/>
    <col min="10999" max="10999" width="10.5703125" style="30" customWidth="1"/>
    <col min="11000" max="11000" width="11.85546875" style="30" customWidth="1"/>
    <col min="11001" max="11001" width="9.42578125" style="30" customWidth="1"/>
    <col min="11002" max="11002" width="14.7109375" style="30" customWidth="1"/>
    <col min="11003" max="11003" width="11" style="30" customWidth="1"/>
    <col min="11004" max="11007" width="9.7109375" style="30" customWidth="1"/>
    <col min="11008" max="11008" width="10.5703125" style="30" customWidth="1"/>
    <col min="11009" max="11009" width="11.85546875" style="30" customWidth="1"/>
    <col min="11010" max="11010" width="14.85546875" style="30" bestFit="1" customWidth="1"/>
    <col min="11011" max="11011" width="8.28515625" style="30" bestFit="1" customWidth="1"/>
    <col min="11012" max="11012" width="6.7109375" style="30" customWidth="1"/>
    <col min="11013" max="11013" width="7.85546875" style="30" bestFit="1" customWidth="1"/>
    <col min="11014" max="11014" width="9.85546875" style="30" bestFit="1" customWidth="1"/>
    <col min="11015" max="11015" width="7.85546875" style="30" customWidth="1"/>
    <col min="11016" max="11016" width="9.85546875" style="30" customWidth="1"/>
    <col min="11017" max="11017" width="8.85546875" style="30" customWidth="1"/>
    <col min="11018" max="11247" width="11.42578125" style="30"/>
    <col min="11248" max="11248" width="9.42578125" style="30" customWidth="1"/>
    <col min="11249" max="11249" width="14.7109375" style="30" customWidth="1"/>
    <col min="11250" max="11250" width="11" style="30" customWidth="1"/>
    <col min="11251" max="11254" width="9.7109375" style="30" customWidth="1"/>
    <col min="11255" max="11255" width="10.5703125" style="30" customWidth="1"/>
    <col min="11256" max="11256" width="11.85546875" style="30" customWidth="1"/>
    <col min="11257" max="11257" width="9.42578125" style="30" customWidth="1"/>
    <col min="11258" max="11258" width="14.7109375" style="30" customWidth="1"/>
    <col min="11259" max="11259" width="11" style="30" customWidth="1"/>
    <col min="11260" max="11263" width="9.7109375" style="30" customWidth="1"/>
    <col min="11264" max="11264" width="10.5703125" style="30" customWidth="1"/>
    <col min="11265" max="11265" width="11.85546875" style="30" customWidth="1"/>
    <col min="11266" max="11266" width="14.85546875" style="30" bestFit="1" customWidth="1"/>
    <col min="11267" max="11267" width="8.28515625" style="30" bestFit="1" customWidth="1"/>
    <col min="11268" max="11268" width="6.7109375" style="30" customWidth="1"/>
    <col min="11269" max="11269" width="7.85546875" style="30" bestFit="1" customWidth="1"/>
    <col min="11270" max="11270" width="9.85546875" style="30" bestFit="1" customWidth="1"/>
    <col min="11271" max="11271" width="7.85546875" style="30" customWidth="1"/>
    <col min="11272" max="11272" width="9.85546875" style="30" customWidth="1"/>
    <col min="11273" max="11273" width="8.85546875" style="30" customWidth="1"/>
    <col min="11274" max="11503" width="11.42578125" style="30"/>
    <col min="11504" max="11504" width="9.42578125" style="30" customWidth="1"/>
    <col min="11505" max="11505" width="14.7109375" style="30" customWidth="1"/>
    <col min="11506" max="11506" width="11" style="30" customWidth="1"/>
    <col min="11507" max="11510" width="9.7109375" style="30" customWidth="1"/>
    <col min="11511" max="11511" width="10.5703125" style="30" customWidth="1"/>
    <col min="11512" max="11512" width="11.85546875" style="30" customWidth="1"/>
    <col min="11513" max="11513" width="9.42578125" style="30" customWidth="1"/>
    <col min="11514" max="11514" width="14.7109375" style="30" customWidth="1"/>
    <col min="11515" max="11515" width="11" style="30" customWidth="1"/>
    <col min="11516" max="11519" width="9.7109375" style="30" customWidth="1"/>
    <col min="11520" max="11520" width="10.5703125" style="30" customWidth="1"/>
    <col min="11521" max="11521" width="11.85546875" style="30" customWidth="1"/>
    <col min="11522" max="11522" width="14.85546875" style="30" bestFit="1" customWidth="1"/>
    <col min="11523" max="11523" width="8.28515625" style="30" bestFit="1" customWidth="1"/>
    <col min="11524" max="11524" width="6.7109375" style="30" customWidth="1"/>
    <col min="11525" max="11525" width="7.85546875" style="30" bestFit="1" customWidth="1"/>
    <col min="11526" max="11526" width="9.85546875" style="30" bestFit="1" customWidth="1"/>
    <col min="11527" max="11527" width="7.85546875" style="30" customWidth="1"/>
    <col min="11528" max="11528" width="9.85546875" style="30" customWidth="1"/>
    <col min="11529" max="11529" width="8.85546875" style="30" customWidth="1"/>
    <col min="11530" max="11759" width="11.42578125" style="30"/>
    <col min="11760" max="11760" width="9.42578125" style="30" customWidth="1"/>
    <col min="11761" max="11761" width="14.7109375" style="30" customWidth="1"/>
    <col min="11762" max="11762" width="11" style="30" customWidth="1"/>
    <col min="11763" max="11766" width="9.7109375" style="30" customWidth="1"/>
    <col min="11767" max="11767" width="10.5703125" style="30" customWidth="1"/>
    <col min="11768" max="11768" width="11.85546875" style="30" customWidth="1"/>
    <col min="11769" max="11769" width="9.42578125" style="30" customWidth="1"/>
    <col min="11770" max="11770" width="14.7109375" style="30" customWidth="1"/>
    <col min="11771" max="11771" width="11" style="30" customWidth="1"/>
    <col min="11772" max="11775" width="9.7109375" style="30" customWidth="1"/>
    <col min="11776" max="11776" width="10.5703125" style="30" customWidth="1"/>
    <col min="11777" max="11777" width="11.85546875" style="30" customWidth="1"/>
    <col min="11778" max="11778" width="14.85546875" style="30" bestFit="1" customWidth="1"/>
    <col min="11779" max="11779" width="8.28515625" style="30" bestFit="1" customWidth="1"/>
    <col min="11780" max="11780" width="6.7109375" style="30" customWidth="1"/>
    <col min="11781" max="11781" width="7.85546875" style="30" bestFit="1" customWidth="1"/>
    <col min="11782" max="11782" width="9.85546875" style="30" bestFit="1" customWidth="1"/>
    <col min="11783" max="11783" width="7.85546875" style="30" customWidth="1"/>
    <col min="11784" max="11784" width="9.85546875" style="30" customWidth="1"/>
    <col min="11785" max="11785" width="8.85546875" style="30" customWidth="1"/>
    <col min="11786" max="12015" width="11.42578125" style="30"/>
    <col min="12016" max="12016" width="9.42578125" style="30" customWidth="1"/>
    <col min="12017" max="12017" width="14.7109375" style="30" customWidth="1"/>
    <col min="12018" max="12018" width="11" style="30" customWidth="1"/>
    <col min="12019" max="12022" width="9.7109375" style="30" customWidth="1"/>
    <col min="12023" max="12023" width="10.5703125" style="30" customWidth="1"/>
    <col min="12024" max="12024" width="11.85546875" style="30" customWidth="1"/>
    <col min="12025" max="12025" width="9.42578125" style="30" customWidth="1"/>
    <col min="12026" max="12026" width="14.7109375" style="30" customWidth="1"/>
    <col min="12027" max="12027" width="11" style="30" customWidth="1"/>
    <col min="12028" max="12031" width="9.7109375" style="30" customWidth="1"/>
    <col min="12032" max="12032" width="10.5703125" style="30" customWidth="1"/>
    <col min="12033" max="12033" width="11.85546875" style="30" customWidth="1"/>
    <col min="12034" max="12034" width="14.85546875" style="30" bestFit="1" customWidth="1"/>
    <col min="12035" max="12035" width="8.28515625" style="30" bestFit="1" customWidth="1"/>
    <col min="12036" max="12036" width="6.7109375" style="30" customWidth="1"/>
    <col min="12037" max="12037" width="7.85546875" style="30" bestFit="1" customWidth="1"/>
    <col min="12038" max="12038" width="9.85546875" style="30" bestFit="1" customWidth="1"/>
    <col min="12039" max="12039" width="7.85546875" style="30" customWidth="1"/>
    <col min="12040" max="12040" width="9.85546875" style="30" customWidth="1"/>
    <col min="12041" max="12041" width="8.85546875" style="30" customWidth="1"/>
    <col min="12042" max="12271" width="11.42578125" style="30"/>
    <col min="12272" max="12272" width="9.42578125" style="30" customWidth="1"/>
    <col min="12273" max="12273" width="14.7109375" style="30" customWidth="1"/>
    <col min="12274" max="12274" width="11" style="30" customWidth="1"/>
    <col min="12275" max="12278" width="9.7109375" style="30" customWidth="1"/>
    <col min="12279" max="12279" width="10.5703125" style="30" customWidth="1"/>
    <col min="12280" max="12280" width="11.85546875" style="30" customWidth="1"/>
    <col min="12281" max="12281" width="9.42578125" style="30" customWidth="1"/>
    <col min="12282" max="12282" width="14.7109375" style="30" customWidth="1"/>
    <col min="12283" max="12283" width="11" style="30" customWidth="1"/>
    <col min="12284" max="12287" width="9.7109375" style="30" customWidth="1"/>
    <col min="12288" max="12288" width="10.5703125" style="30" customWidth="1"/>
    <col min="12289" max="12289" width="11.85546875" style="30" customWidth="1"/>
    <col min="12290" max="12290" width="14.85546875" style="30" bestFit="1" customWidth="1"/>
    <col min="12291" max="12291" width="8.28515625" style="30" bestFit="1" customWidth="1"/>
    <col min="12292" max="12292" width="6.7109375" style="30" customWidth="1"/>
    <col min="12293" max="12293" width="7.85546875" style="30" bestFit="1" customWidth="1"/>
    <col min="12294" max="12294" width="9.85546875" style="30" bestFit="1" customWidth="1"/>
    <col min="12295" max="12295" width="7.85546875" style="30" customWidth="1"/>
    <col min="12296" max="12296" width="9.85546875" style="30" customWidth="1"/>
    <col min="12297" max="12297" width="8.85546875" style="30" customWidth="1"/>
    <col min="12298" max="12527" width="11.42578125" style="30"/>
    <col min="12528" max="12528" width="9.42578125" style="30" customWidth="1"/>
    <col min="12529" max="12529" width="14.7109375" style="30" customWidth="1"/>
    <col min="12530" max="12530" width="11" style="30" customWidth="1"/>
    <col min="12531" max="12534" width="9.7109375" style="30" customWidth="1"/>
    <col min="12535" max="12535" width="10.5703125" style="30" customWidth="1"/>
    <col min="12536" max="12536" width="11.85546875" style="30" customWidth="1"/>
    <col min="12537" max="12537" width="9.42578125" style="30" customWidth="1"/>
    <col min="12538" max="12538" width="14.7109375" style="30" customWidth="1"/>
    <col min="12539" max="12539" width="11" style="30" customWidth="1"/>
    <col min="12540" max="12543" width="9.7109375" style="30" customWidth="1"/>
    <col min="12544" max="12544" width="10.5703125" style="30" customWidth="1"/>
    <col min="12545" max="12545" width="11.85546875" style="30" customWidth="1"/>
    <col min="12546" max="12546" width="14.85546875" style="30" bestFit="1" customWidth="1"/>
    <col min="12547" max="12547" width="8.28515625" style="30" bestFit="1" customWidth="1"/>
    <col min="12548" max="12548" width="6.7109375" style="30" customWidth="1"/>
    <col min="12549" max="12549" width="7.85546875" style="30" bestFit="1" customWidth="1"/>
    <col min="12550" max="12550" width="9.85546875" style="30" bestFit="1" customWidth="1"/>
    <col min="12551" max="12551" width="7.85546875" style="30" customWidth="1"/>
    <col min="12552" max="12552" width="9.85546875" style="30" customWidth="1"/>
    <col min="12553" max="12553" width="8.85546875" style="30" customWidth="1"/>
    <col min="12554" max="12783" width="11.42578125" style="30"/>
    <col min="12784" max="12784" width="9.42578125" style="30" customWidth="1"/>
    <col min="12785" max="12785" width="14.7109375" style="30" customWidth="1"/>
    <col min="12786" max="12786" width="11" style="30" customWidth="1"/>
    <col min="12787" max="12790" width="9.7109375" style="30" customWidth="1"/>
    <col min="12791" max="12791" width="10.5703125" style="30" customWidth="1"/>
    <col min="12792" max="12792" width="11.85546875" style="30" customWidth="1"/>
    <col min="12793" max="12793" width="9.42578125" style="30" customWidth="1"/>
    <col min="12794" max="12794" width="14.7109375" style="30" customWidth="1"/>
    <col min="12795" max="12795" width="11" style="30" customWidth="1"/>
    <col min="12796" max="12799" width="9.7109375" style="30" customWidth="1"/>
    <col min="12800" max="12800" width="10.5703125" style="30" customWidth="1"/>
    <col min="12801" max="12801" width="11.85546875" style="30" customWidth="1"/>
    <col min="12802" max="12802" width="14.85546875" style="30" bestFit="1" customWidth="1"/>
    <col min="12803" max="12803" width="8.28515625" style="30" bestFit="1" customWidth="1"/>
    <col min="12804" max="12804" width="6.7109375" style="30" customWidth="1"/>
    <col min="12805" max="12805" width="7.85546875" style="30" bestFit="1" customWidth="1"/>
    <col min="12806" max="12806" width="9.85546875" style="30" bestFit="1" customWidth="1"/>
    <col min="12807" max="12807" width="7.85546875" style="30" customWidth="1"/>
    <col min="12808" max="12808" width="9.85546875" style="30" customWidth="1"/>
    <col min="12809" max="12809" width="8.85546875" style="30" customWidth="1"/>
    <col min="12810" max="13039" width="11.42578125" style="30"/>
    <col min="13040" max="13040" width="9.42578125" style="30" customWidth="1"/>
    <col min="13041" max="13041" width="14.7109375" style="30" customWidth="1"/>
    <col min="13042" max="13042" width="11" style="30" customWidth="1"/>
    <col min="13043" max="13046" width="9.7109375" style="30" customWidth="1"/>
    <col min="13047" max="13047" width="10.5703125" style="30" customWidth="1"/>
    <col min="13048" max="13048" width="11.85546875" style="30" customWidth="1"/>
    <col min="13049" max="13049" width="9.42578125" style="30" customWidth="1"/>
    <col min="13050" max="13050" width="14.7109375" style="30" customWidth="1"/>
    <col min="13051" max="13051" width="11" style="30" customWidth="1"/>
    <col min="13052" max="13055" width="9.7109375" style="30" customWidth="1"/>
    <col min="13056" max="13056" width="10.5703125" style="30" customWidth="1"/>
    <col min="13057" max="13057" width="11.85546875" style="30" customWidth="1"/>
    <col min="13058" max="13058" width="14.85546875" style="30" bestFit="1" customWidth="1"/>
    <col min="13059" max="13059" width="8.28515625" style="30" bestFit="1" customWidth="1"/>
    <col min="13060" max="13060" width="6.7109375" style="30" customWidth="1"/>
    <col min="13061" max="13061" width="7.85546875" style="30" bestFit="1" customWidth="1"/>
    <col min="13062" max="13062" width="9.85546875" style="30" bestFit="1" customWidth="1"/>
    <col min="13063" max="13063" width="7.85546875" style="30" customWidth="1"/>
    <col min="13064" max="13064" width="9.85546875" style="30" customWidth="1"/>
    <col min="13065" max="13065" width="8.85546875" style="30" customWidth="1"/>
    <col min="13066" max="13295" width="11.42578125" style="30"/>
    <col min="13296" max="13296" width="9.42578125" style="30" customWidth="1"/>
    <col min="13297" max="13297" width="14.7109375" style="30" customWidth="1"/>
    <col min="13298" max="13298" width="11" style="30" customWidth="1"/>
    <col min="13299" max="13302" width="9.7109375" style="30" customWidth="1"/>
    <col min="13303" max="13303" width="10.5703125" style="30" customWidth="1"/>
    <col min="13304" max="13304" width="11.85546875" style="30" customWidth="1"/>
    <col min="13305" max="13305" width="9.42578125" style="30" customWidth="1"/>
    <col min="13306" max="13306" width="14.7109375" style="30" customWidth="1"/>
    <col min="13307" max="13307" width="11" style="30" customWidth="1"/>
    <col min="13308" max="13311" width="9.7109375" style="30" customWidth="1"/>
    <col min="13312" max="13312" width="10.5703125" style="30" customWidth="1"/>
    <col min="13313" max="13313" width="11.85546875" style="30" customWidth="1"/>
    <col min="13314" max="13314" width="14.85546875" style="30" bestFit="1" customWidth="1"/>
    <col min="13315" max="13315" width="8.28515625" style="30" bestFit="1" customWidth="1"/>
    <col min="13316" max="13316" width="6.7109375" style="30" customWidth="1"/>
    <col min="13317" max="13317" width="7.85546875" style="30" bestFit="1" customWidth="1"/>
    <col min="13318" max="13318" width="9.85546875" style="30" bestFit="1" customWidth="1"/>
    <col min="13319" max="13319" width="7.85546875" style="30" customWidth="1"/>
    <col min="13320" max="13320" width="9.85546875" style="30" customWidth="1"/>
    <col min="13321" max="13321" width="8.85546875" style="30" customWidth="1"/>
    <col min="13322" max="13551" width="11.42578125" style="30"/>
    <col min="13552" max="13552" width="9.42578125" style="30" customWidth="1"/>
    <col min="13553" max="13553" width="14.7109375" style="30" customWidth="1"/>
    <col min="13554" max="13554" width="11" style="30" customWidth="1"/>
    <col min="13555" max="13558" width="9.7109375" style="30" customWidth="1"/>
    <col min="13559" max="13559" width="10.5703125" style="30" customWidth="1"/>
    <col min="13560" max="13560" width="11.85546875" style="30" customWidth="1"/>
    <col min="13561" max="13561" width="9.42578125" style="30" customWidth="1"/>
    <col min="13562" max="13562" width="14.7109375" style="30" customWidth="1"/>
    <col min="13563" max="13563" width="11" style="30" customWidth="1"/>
    <col min="13564" max="13567" width="9.7109375" style="30" customWidth="1"/>
    <col min="13568" max="13568" width="10.5703125" style="30" customWidth="1"/>
    <col min="13569" max="13569" width="11.85546875" style="30" customWidth="1"/>
    <col min="13570" max="13570" width="14.85546875" style="30" bestFit="1" customWidth="1"/>
    <col min="13571" max="13571" width="8.28515625" style="30" bestFit="1" customWidth="1"/>
    <col min="13572" max="13572" width="6.7109375" style="30" customWidth="1"/>
    <col min="13573" max="13573" width="7.85546875" style="30" bestFit="1" customWidth="1"/>
    <col min="13574" max="13574" width="9.85546875" style="30" bestFit="1" customWidth="1"/>
    <col min="13575" max="13575" width="7.85546875" style="30" customWidth="1"/>
    <col min="13576" max="13576" width="9.85546875" style="30" customWidth="1"/>
    <col min="13577" max="13577" width="8.85546875" style="30" customWidth="1"/>
    <col min="13578" max="13807" width="11.42578125" style="30"/>
    <col min="13808" max="13808" width="9.42578125" style="30" customWidth="1"/>
    <col min="13809" max="13809" width="14.7109375" style="30" customWidth="1"/>
    <col min="13810" max="13810" width="11" style="30" customWidth="1"/>
    <col min="13811" max="13814" width="9.7109375" style="30" customWidth="1"/>
    <col min="13815" max="13815" width="10.5703125" style="30" customWidth="1"/>
    <col min="13816" max="13816" width="11.85546875" style="30" customWidth="1"/>
    <col min="13817" max="13817" width="9.42578125" style="30" customWidth="1"/>
    <col min="13818" max="13818" width="14.7109375" style="30" customWidth="1"/>
    <col min="13819" max="13819" width="11" style="30" customWidth="1"/>
    <col min="13820" max="13823" width="9.7109375" style="30" customWidth="1"/>
    <col min="13824" max="13824" width="10.5703125" style="30" customWidth="1"/>
    <col min="13825" max="13825" width="11.85546875" style="30" customWidth="1"/>
    <col min="13826" max="13826" width="14.85546875" style="30" bestFit="1" customWidth="1"/>
    <col min="13827" max="13827" width="8.28515625" style="30" bestFit="1" customWidth="1"/>
    <col min="13828" max="13828" width="6.7109375" style="30" customWidth="1"/>
    <col min="13829" max="13829" width="7.85546875" style="30" bestFit="1" customWidth="1"/>
    <col min="13830" max="13830" width="9.85546875" style="30" bestFit="1" customWidth="1"/>
    <col min="13831" max="13831" width="7.85546875" style="30" customWidth="1"/>
    <col min="13832" max="13832" width="9.85546875" style="30" customWidth="1"/>
    <col min="13833" max="13833" width="8.85546875" style="30" customWidth="1"/>
    <col min="13834" max="14063" width="11.42578125" style="30"/>
    <col min="14064" max="14064" width="9.42578125" style="30" customWidth="1"/>
    <col min="14065" max="14065" width="14.7109375" style="30" customWidth="1"/>
    <col min="14066" max="14066" width="11" style="30" customWidth="1"/>
    <col min="14067" max="14070" width="9.7109375" style="30" customWidth="1"/>
    <col min="14071" max="14071" width="10.5703125" style="30" customWidth="1"/>
    <col min="14072" max="14072" width="11.85546875" style="30" customWidth="1"/>
    <col min="14073" max="14073" width="9.42578125" style="30" customWidth="1"/>
    <col min="14074" max="14074" width="14.7109375" style="30" customWidth="1"/>
    <col min="14075" max="14075" width="11" style="30" customWidth="1"/>
    <col min="14076" max="14079" width="9.7109375" style="30" customWidth="1"/>
    <col min="14080" max="14080" width="10.5703125" style="30" customWidth="1"/>
    <col min="14081" max="14081" width="11.85546875" style="30" customWidth="1"/>
    <col min="14082" max="14082" width="14.85546875" style="30" bestFit="1" customWidth="1"/>
    <col min="14083" max="14083" width="8.28515625" style="30" bestFit="1" customWidth="1"/>
    <col min="14084" max="14084" width="6.7109375" style="30" customWidth="1"/>
    <col min="14085" max="14085" width="7.85546875" style="30" bestFit="1" customWidth="1"/>
    <col min="14086" max="14086" width="9.85546875" style="30" bestFit="1" customWidth="1"/>
    <col min="14087" max="14087" width="7.85546875" style="30" customWidth="1"/>
    <col min="14088" max="14088" width="9.85546875" style="30" customWidth="1"/>
    <col min="14089" max="14089" width="8.85546875" style="30" customWidth="1"/>
    <col min="14090" max="14319" width="11.42578125" style="30"/>
    <col min="14320" max="14320" width="9.42578125" style="30" customWidth="1"/>
    <col min="14321" max="14321" width="14.7109375" style="30" customWidth="1"/>
    <col min="14322" max="14322" width="11" style="30" customWidth="1"/>
    <col min="14323" max="14326" width="9.7109375" style="30" customWidth="1"/>
    <col min="14327" max="14327" width="10.5703125" style="30" customWidth="1"/>
    <col min="14328" max="14328" width="11.85546875" style="30" customWidth="1"/>
    <col min="14329" max="14329" width="9.42578125" style="30" customWidth="1"/>
    <col min="14330" max="14330" width="14.7109375" style="30" customWidth="1"/>
    <col min="14331" max="14331" width="11" style="30" customWidth="1"/>
    <col min="14332" max="14335" width="9.7109375" style="30" customWidth="1"/>
    <col min="14336" max="14336" width="10.5703125" style="30" customWidth="1"/>
    <col min="14337" max="14337" width="11.85546875" style="30" customWidth="1"/>
    <col min="14338" max="14338" width="14.85546875" style="30" bestFit="1" customWidth="1"/>
    <col min="14339" max="14339" width="8.28515625" style="30" bestFit="1" customWidth="1"/>
    <col min="14340" max="14340" width="6.7109375" style="30" customWidth="1"/>
    <col min="14341" max="14341" width="7.85546875" style="30" bestFit="1" customWidth="1"/>
    <col min="14342" max="14342" width="9.85546875" style="30" bestFit="1" customWidth="1"/>
    <col min="14343" max="14343" width="7.85546875" style="30" customWidth="1"/>
    <col min="14344" max="14344" width="9.85546875" style="30" customWidth="1"/>
    <col min="14345" max="14345" width="8.85546875" style="30" customWidth="1"/>
    <col min="14346" max="14575" width="11.42578125" style="30"/>
    <col min="14576" max="14576" width="9.42578125" style="30" customWidth="1"/>
    <col min="14577" max="14577" width="14.7109375" style="30" customWidth="1"/>
    <col min="14578" max="14578" width="11" style="30" customWidth="1"/>
    <col min="14579" max="14582" width="9.7109375" style="30" customWidth="1"/>
    <col min="14583" max="14583" width="10.5703125" style="30" customWidth="1"/>
    <col min="14584" max="14584" width="11.85546875" style="30" customWidth="1"/>
    <col min="14585" max="14585" width="9.42578125" style="30" customWidth="1"/>
    <col min="14586" max="14586" width="14.7109375" style="30" customWidth="1"/>
    <col min="14587" max="14587" width="11" style="30" customWidth="1"/>
    <col min="14588" max="14591" width="9.7109375" style="30" customWidth="1"/>
    <col min="14592" max="14592" width="10.5703125" style="30" customWidth="1"/>
    <col min="14593" max="14593" width="11.85546875" style="30" customWidth="1"/>
    <col min="14594" max="14594" width="14.85546875" style="30" bestFit="1" customWidth="1"/>
    <col min="14595" max="14595" width="8.28515625" style="30" bestFit="1" customWidth="1"/>
    <col min="14596" max="14596" width="6.7109375" style="30" customWidth="1"/>
    <col min="14597" max="14597" width="7.85546875" style="30" bestFit="1" customWidth="1"/>
    <col min="14598" max="14598" width="9.85546875" style="30" bestFit="1" customWidth="1"/>
    <col min="14599" max="14599" width="7.85546875" style="30" customWidth="1"/>
    <col min="14600" max="14600" width="9.85546875" style="30" customWidth="1"/>
    <col min="14601" max="14601" width="8.85546875" style="30" customWidth="1"/>
    <col min="14602" max="14831" width="11.42578125" style="30"/>
    <col min="14832" max="14832" width="9.42578125" style="30" customWidth="1"/>
    <col min="14833" max="14833" width="14.7109375" style="30" customWidth="1"/>
    <col min="14834" max="14834" width="11" style="30" customWidth="1"/>
    <col min="14835" max="14838" width="9.7109375" style="30" customWidth="1"/>
    <col min="14839" max="14839" width="10.5703125" style="30" customWidth="1"/>
    <col min="14840" max="14840" width="11.85546875" style="30" customWidth="1"/>
    <col min="14841" max="14841" width="9.42578125" style="30" customWidth="1"/>
    <col min="14842" max="14842" width="14.7109375" style="30" customWidth="1"/>
    <col min="14843" max="14843" width="11" style="30" customWidth="1"/>
    <col min="14844" max="14847" width="9.7109375" style="30" customWidth="1"/>
    <col min="14848" max="14848" width="10.5703125" style="30" customWidth="1"/>
    <col min="14849" max="14849" width="11.85546875" style="30" customWidth="1"/>
    <col min="14850" max="14850" width="14.85546875" style="30" bestFit="1" customWidth="1"/>
    <col min="14851" max="14851" width="8.28515625" style="30" bestFit="1" customWidth="1"/>
    <col min="14852" max="14852" width="6.7109375" style="30" customWidth="1"/>
    <col min="14853" max="14853" width="7.85546875" style="30" bestFit="1" customWidth="1"/>
    <col min="14854" max="14854" width="9.85546875" style="30" bestFit="1" customWidth="1"/>
    <col min="14855" max="14855" width="7.85546875" style="30" customWidth="1"/>
    <col min="14856" max="14856" width="9.85546875" style="30" customWidth="1"/>
    <col min="14857" max="14857" width="8.85546875" style="30" customWidth="1"/>
    <col min="14858" max="15087" width="11.42578125" style="30"/>
    <col min="15088" max="15088" width="9.42578125" style="30" customWidth="1"/>
    <col min="15089" max="15089" width="14.7109375" style="30" customWidth="1"/>
    <col min="15090" max="15090" width="11" style="30" customWidth="1"/>
    <col min="15091" max="15094" width="9.7109375" style="30" customWidth="1"/>
    <col min="15095" max="15095" width="10.5703125" style="30" customWidth="1"/>
    <col min="15096" max="15096" width="11.85546875" style="30" customWidth="1"/>
    <col min="15097" max="15097" width="9.42578125" style="30" customWidth="1"/>
    <col min="15098" max="15098" width="14.7109375" style="30" customWidth="1"/>
    <col min="15099" max="15099" width="11" style="30" customWidth="1"/>
    <col min="15100" max="15103" width="9.7109375" style="30" customWidth="1"/>
    <col min="15104" max="15104" width="10.5703125" style="30" customWidth="1"/>
    <col min="15105" max="15105" width="11.85546875" style="30" customWidth="1"/>
    <col min="15106" max="15106" width="14.85546875" style="30" bestFit="1" customWidth="1"/>
    <col min="15107" max="15107" width="8.28515625" style="30" bestFit="1" customWidth="1"/>
    <col min="15108" max="15108" width="6.7109375" style="30" customWidth="1"/>
    <col min="15109" max="15109" width="7.85546875" style="30" bestFit="1" customWidth="1"/>
    <col min="15110" max="15110" width="9.85546875" style="30" bestFit="1" customWidth="1"/>
    <col min="15111" max="15111" width="7.85546875" style="30" customWidth="1"/>
    <col min="15112" max="15112" width="9.85546875" style="30" customWidth="1"/>
    <col min="15113" max="15113" width="8.85546875" style="30" customWidth="1"/>
    <col min="15114" max="15343" width="11.42578125" style="30"/>
    <col min="15344" max="15344" width="9.42578125" style="30" customWidth="1"/>
    <col min="15345" max="15345" width="14.7109375" style="30" customWidth="1"/>
    <col min="15346" max="15346" width="11" style="30" customWidth="1"/>
    <col min="15347" max="15350" width="9.7109375" style="30" customWidth="1"/>
    <col min="15351" max="15351" width="10.5703125" style="30" customWidth="1"/>
    <col min="15352" max="15352" width="11.85546875" style="30" customWidth="1"/>
    <col min="15353" max="15353" width="9.42578125" style="30" customWidth="1"/>
    <col min="15354" max="15354" width="14.7109375" style="30" customWidth="1"/>
    <col min="15355" max="15355" width="11" style="30" customWidth="1"/>
    <col min="15356" max="15359" width="9.7109375" style="30" customWidth="1"/>
    <col min="15360" max="15360" width="10.5703125" style="30" customWidth="1"/>
    <col min="15361" max="15361" width="11.85546875" style="30" customWidth="1"/>
    <col min="15362" max="15362" width="14.85546875" style="30" bestFit="1" customWidth="1"/>
    <col min="15363" max="15363" width="8.28515625" style="30" bestFit="1" customWidth="1"/>
    <col min="15364" max="15364" width="6.7109375" style="30" customWidth="1"/>
    <col min="15365" max="15365" width="7.85546875" style="30" bestFit="1" customWidth="1"/>
    <col min="15366" max="15366" width="9.85546875" style="30" bestFit="1" customWidth="1"/>
    <col min="15367" max="15367" width="7.85546875" style="30" customWidth="1"/>
    <col min="15368" max="15368" width="9.85546875" style="30" customWidth="1"/>
    <col min="15369" max="15369" width="8.85546875" style="30" customWidth="1"/>
    <col min="15370" max="15599" width="11.42578125" style="30"/>
    <col min="15600" max="15600" width="9.42578125" style="30" customWidth="1"/>
    <col min="15601" max="15601" width="14.7109375" style="30" customWidth="1"/>
    <col min="15602" max="15602" width="11" style="30" customWidth="1"/>
    <col min="15603" max="15606" width="9.7109375" style="30" customWidth="1"/>
    <col min="15607" max="15607" width="10.5703125" style="30" customWidth="1"/>
    <col min="15608" max="15608" width="11.85546875" style="30" customWidth="1"/>
    <col min="15609" max="15609" width="9.42578125" style="30" customWidth="1"/>
    <col min="15610" max="15610" width="14.7109375" style="30" customWidth="1"/>
    <col min="15611" max="15611" width="11" style="30" customWidth="1"/>
    <col min="15612" max="15615" width="9.7109375" style="30" customWidth="1"/>
    <col min="15616" max="15616" width="10.5703125" style="30" customWidth="1"/>
    <col min="15617" max="15617" width="11.85546875" style="30" customWidth="1"/>
    <col min="15618" max="15618" width="14.85546875" style="30" bestFit="1" customWidth="1"/>
    <col min="15619" max="15619" width="8.28515625" style="30" bestFit="1" customWidth="1"/>
    <col min="15620" max="15620" width="6.7109375" style="30" customWidth="1"/>
    <col min="15621" max="15621" width="7.85546875" style="30" bestFit="1" customWidth="1"/>
    <col min="15622" max="15622" width="9.85546875" style="30" bestFit="1" customWidth="1"/>
    <col min="15623" max="15623" width="7.85546875" style="30" customWidth="1"/>
    <col min="15624" max="15624" width="9.85546875" style="30" customWidth="1"/>
    <col min="15625" max="15625" width="8.85546875" style="30" customWidth="1"/>
    <col min="15626" max="15855" width="11.42578125" style="30"/>
    <col min="15856" max="15856" width="9.42578125" style="30" customWidth="1"/>
    <col min="15857" max="15857" width="14.7109375" style="30" customWidth="1"/>
    <col min="15858" max="15858" width="11" style="30" customWidth="1"/>
    <col min="15859" max="15862" width="9.7109375" style="30" customWidth="1"/>
    <col min="15863" max="15863" width="10.5703125" style="30" customWidth="1"/>
    <col min="15864" max="15864" width="11.85546875" style="30" customWidth="1"/>
    <col min="15865" max="15865" width="9.42578125" style="30" customWidth="1"/>
    <col min="15866" max="15866" width="14.7109375" style="30" customWidth="1"/>
    <col min="15867" max="15867" width="11" style="30" customWidth="1"/>
    <col min="15868" max="15871" width="9.7109375" style="30" customWidth="1"/>
    <col min="15872" max="15872" width="10.5703125" style="30" customWidth="1"/>
    <col min="15873" max="15873" width="11.85546875" style="30" customWidth="1"/>
    <col min="15874" max="15874" width="14.85546875" style="30" bestFit="1" customWidth="1"/>
    <col min="15875" max="15875" width="8.28515625" style="30" bestFit="1" customWidth="1"/>
    <col min="15876" max="15876" width="6.7109375" style="30" customWidth="1"/>
    <col min="15877" max="15877" width="7.85546875" style="30" bestFit="1" customWidth="1"/>
    <col min="15878" max="15878" width="9.85546875" style="30" bestFit="1" customWidth="1"/>
    <col min="15879" max="15879" width="7.85546875" style="30" customWidth="1"/>
    <col min="15880" max="15880" width="9.85546875" style="30" customWidth="1"/>
    <col min="15881" max="15881" width="8.85546875" style="30" customWidth="1"/>
    <col min="15882" max="16111" width="11.42578125" style="30"/>
    <col min="16112" max="16112" width="9.42578125" style="30" customWidth="1"/>
    <col min="16113" max="16113" width="14.7109375" style="30" customWidth="1"/>
    <col min="16114" max="16114" width="11" style="30" customWidth="1"/>
    <col min="16115" max="16118" width="9.7109375" style="30" customWidth="1"/>
    <col min="16119" max="16119" width="10.5703125" style="30" customWidth="1"/>
    <col min="16120" max="16120" width="11.85546875" style="30" customWidth="1"/>
    <col min="16121" max="16121" width="9.42578125" style="30" customWidth="1"/>
    <col min="16122" max="16122" width="14.7109375" style="30" customWidth="1"/>
    <col min="16123" max="16123" width="11" style="30" customWidth="1"/>
    <col min="16124" max="16127" width="9.7109375" style="30" customWidth="1"/>
    <col min="16128" max="16128" width="10.5703125" style="30" customWidth="1"/>
    <col min="16129" max="16129" width="11.85546875" style="30" customWidth="1"/>
    <col min="16130" max="16130" width="14.85546875" style="30" bestFit="1" customWidth="1"/>
    <col min="16131" max="16131" width="8.28515625" style="30" bestFit="1" customWidth="1"/>
    <col min="16132" max="16132" width="6.7109375" style="30" customWidth="1"/>
    <col min="16133" max="16133" width="7.85546875" style="30" bestFit="1" customWidth="1"/>
    <col min="16134" max="16134" width="9.85546875" style="30" bestFit="1" customWidth="1"/>
    <col min="16135" max="16135" width="7.85546875" style="30" customWidth="1"/>
    <col min="16136" max="16136" width="9.85546875" style="30" customWidth="1"/>
    <col min="16137" max="16137" width="8.85546875" style="30" customWidth="1"/>
    <col min="16138" max="16384" width="11.42578125" style="30"/>
  </cols>
  <sheetData>
    <row r="1" spans="1:9" ht="15" x14ac:dyDescent="0.25">
      <c r="A1" s="36" t="s">
        <v>444</v>
      </c>
      <c r="I1" s="81" t="s">
        <v>6</v>
      </c>
    </row>
    <row r="2" spans="1:9" ht="14.1" customHeight="1" x14ac:dyDescent="0.2">
      <c r="A2" s="153" t="s">
        <v>38</v>
      </c>
      <c r="B2" s="153"/>
      <c r="C2" s="153"/>
      <c r="D2" s="154" t="s">
        <v>1</v>
      </c>
      <c r="E2" s="154" t="s">
        <v>2</v>
      </c>
      <c r="F2" s="154" t="s">
        <v>3</v>
      </c>
      <c r="G2" s="154" t="s">
        <v>4</v>
      </c>
      <c r="H2" s="154" t="s">
        <v>5</v>
      </c>
    </row>
    <row r="3" spans="1:9" ht="14.1" customHeight="1" x14ac:dyDescent="0.2">
      <c r="A3" s="156" t="s">
        <v>39</v>
      </c>
      <c r="B3" s="157"/>
      <c r="C3" s="157"/>
      <c r="D3" s="158"/>
      <c r="E3" s="158"/>
      <c r="F3" s="159"/>
      <c r="G3" s="159"/>
      <c r="H3" s="159"/>
    </row>
    <row r="4" spans="1:9" s="54" customFormat="1" ht="14.1" customHeight="1" x14ac:dyDescent="0.25">
      <c r="A4" s="69" t="s">
        <v>40</v>
      </c>
      <c r="B4" s="69"/>
      <c r="C4" s="69"/>
      <c r="D4" s="70">
        <v>1910</v>
      </c>
      <c r="E4" s="70">
        <v>3998</v>
      </c>
      <c r="F4" s="70">
        <v>1190</v>
      </c>
      <c r="G4" s="70">
        <v>777</v>
      </c>
      <c r="H4" s="71">
        <f t="shared" ref="H4:H11" si="0">SUM(D4:G4)</f>
        <v>7875</v>
      </c>
      <c r="I4" s="41"/>
    </row>
    <row r="5" spans="1:9" s="36" customFormat="1" ht="14.1" customHeight="1" x14ac:dyDescent="0.25">
      <c r="A5" s="202" t="s">
        <v>41</v>
      </c>
      <c r="B5" s="78" t="s">
        <v>42</v>
      </c>
      <c r="C5" s="78"/>
      <c r="D5" s="79">
        <v>144559.5</v>
      </c>
      <c r="E5" s="79">
        <v>154405</v>
      </c>
      <c r="F5" s="79">
        <v>2155</v>
      </c>
      <c r="G5" s="79">
        <v>38856</v>
      </c>
      <c r="H5" s="79">
        <f t="shared" si="0"/>
        <v>339975.5</v>
      </c>
      <c r="I5" s="55"/>
    </row>
    <row r="6" spans="1:9" s="36" customFormat="1" ht="14.1" customHeight="1" x14ac:dyDescent="0.25">
      <c r="A6" s="202"/>
      <c r="B6" s="78" t="s">
        <v>43</v>
      </c>
      <c r="C6" s="78"/>
      <c r="D6" s="79">
        <v>48529.5</v>
      </c>
      <c r="E6" s="79">
        <v>114225</v>
      </c>
      <c r="F6" s="79">
        <v>26216</v>
      </c>
      <c r="G6" s="79">
        <v>17156</v>
      </c>
      <c r="H6" s="79">
        <f t="shared" si="0"/>
        <v>206126.5</v>
      </c>
      <c r="I6" s="55"/>
    </row>
    <row r="7" spans="1:9" s="36" customFormat="1" ht="14.1" customHeight="1" x14ac:dyDescent="0.25">
      <c r="A7" s="202"/>
      <c r="B7" s="78" t="s">
        <v>44</v>
      </c>
      <c r="C7" s="78"/>
      <c r="D7" s="79">
        <f>SUM(D5:D6)</f>
        <v>193089</v>
      </c>
      <c r="E7" s="79">
        <f>SUM(E5:E6)</f>
        <v>268630</v>
      </c>
      <c r="F7" s="79">
        <f>SUM(F5:F6)</f>
        <v>28371</v>
      </c>
      <c r="G7" s="79">
        <f>SUM(G5:G6)</f>
        <v>56012</v>
      </c>
      <c r="H7" s="79">
        <f t="shared" si="0"/>
        <v>546102</v>
      </c>
      <c r="I7" s="55"/>
    </row>
    <row r="8" spans="1:9" ht="14.1" customHeight="1" x14ac:dyDescent="0.25">
      <c r="A8" s="203" t="s">
        <v>45</v>
      </c>
      <c r="B8" s="78" t="s">
        <v>46</v>
      </c>
      <c r="C8" s="78"/>
      <c r="D8" s="79">
        <v>24.8</v>
      </c>
      <c r="E8" s="79">
        <v>51</v>
      </c>
      <c r="F8" s="79">
        <v>13.7</v>
      </c>
      <c r="G8" s="79">
        <v>11.1</v>
      </c>
      <c r="H8" s="79">
        <f t="shared" si="0"/>
        <v>100.6</v>
      </c>
    </row>
    <row r="9" spans="1:9" ht="14.1" customHeight="1" x14ac:dyDescent="0.25">
      <c r="A9" s="202"/>
      <c r="B9" s="78" t="s">
        <v>47</v>
      </c>
      <c r="C9" s="78"/>
      <c r="D9" s="79">
        <v>572.29999999999995</v>
      </c>
      <c r="E9" s="79">
        <v>1161</v>
      </c>
      <c r="F9" s="79">
        <v>265.39999999999998</v>
      </c>
      <c r="G9" s="79">
        <v>258</v>
      </c>
      <c r="H9" s="79">
        <f t="shared" si="0"/>
        <v>2256.6999999999998</v>
      </c>
    </row>
    <row r="10" spans="1:9" s="42" customFormat="1" ht="27.75" customHeight="1" x14ac:dyDescent="0.25">
      <c r="A10" s="202"/>
      <c r="B10" s="78" t="s">
        <v>44</v>
      </c>
      <c r="C10" s="78"/>
      <c r="D10" s="79">
        <v>597.09999999999991</v>
      </c>
      <c r="E10" s="79">
        <v>1212</v>
      </c>
      <c r="F10" s="79">
        <v>279.09999999999997</v>
      </c>
      <c r="G10" s="79">
        <v>269.10000000000002</v>
      </c>
      <c r="H10" s="79">
        <f t="shared" si="0"/>
        <v>2357.2999999999997</v>
      </c>
      <c r="I10" s="55"/>
    </row>
    <row r="11" spans="1:9" s="42" customFormat="1" ht="14.1" customHeight="1" x14ac:dyDescent="0.25">
      <c r="A11" s="69" t="s">
        <v>48</v>
      </c>
      <c r="B11" s="72"/>
      <c r="C11" s="72"/>
      <c r="D11" s="71">
        <f>SUM(D7,D4,D10)</f>
        <v>195596.1</v>
      </c>
      <c r="E11" s="71">
        <f>SUM(E7,E4,E10)</f>
        <v>273840</v>
      </c>
      <c r="F11" s="71">
        <f>SUM(F7,F4,F10)</f>
        <v>29840.1</v>
      </c>
      <c r="G11" s="71">
        <f>SUM(G7,G4,G10)</f>
        <v>57058.1</v>
      </c>
      <c r="H11" s="71">
        <f t="shared" si="0"/>
        <v>556334.29999999993</v>
      </c>
      <c r="I11" s="55"/>
    </row>
    <row r="12" spans="1:9" s="42" customFormat="1" ht="14.1" customHeight="1" x14ac:dyDescent="0.2">
      <c r="A12" s="156" t="s">
        <v>49</v>
      </c>
      <c r="B12" s="157"/>
      <c r="C12" s="157"/>
      <c r="D12" s="158"/>
      <c r="E12" s="158"/>
      <c r="F12" s="159"/>
      <c r="G12" s="159"/>
      <c r="H12" s="159"/>
      <c r="I12" s="55"/>
    </row>
    <row r="13" spans="1:9" s="42" customFormat="1" ht="14.1" customHeight="1" x14ac:dyDescent="0.25">
      <c r="A13" s="72" t="s">
        <v>50</v>
      </c>
      <c r="B13" s="72"/>
      <c r="C13" s="72"/>
      <c r="D13" s="71">
        <v>1086</v>
      </c>
      <c r="E13" s="71">
        <v>1552</v>
      </c>
      <c r="F13" s="71">
        <v>462</v>
      </c>
      <c r="G13" s="71">
        <v>545</v>
      </c>
      <c r="H13" s="71">
        <f>SUM(D13:G13)</f>
        <v>3645</v>
      </c>
      <c r="I13" s="55"/>
    </row>
    <row r="14" spans="1:9" s="29" customFormat="1" ht="14.1" customHeight="1" x14ac:dyDescent="0.25">
      <c r="A14" s="202" t="s">
        <v>51</v>
      </c>
      <c r="B14" s="78" t="s">
        <v>46</v>
      </c>
      <c r="C14" s="78"/>
      <c r="D14" s="79">
        <v>2134</v>
      </c>
      <c r="E14" s="79">
        <v>2502</v>
      </c>
      <c r="F14" s="79">
        <v>208</v>
      </c>
      <c r="G14" s="79">
        <v>835</v>
      </c>
      <c r="H14" s="79">
        <f>SUM(D14:G14)</f>
        <v>5679</v>
      </c>
    </row>
    <row r="15" spans="1:9" ht="14.1" customHeight="1" x14ac:dyDescent="0.25">
      <c r="A15" s="202"/>
      <c r="B15" s="78" t="s">
        <v>52</v>
      </c>
      <c r="C15" s="78"/>
      <c r="D15" s="79">
        <v>39756.400000000001</v>
      </c>
      <c r="E15" s="79">
        <v>47675.9</v>
      </c>
      <c r="F15" s="79">
        <v>3350.1</v>
      </c>
      <c r="G15" s="79">
        <v>10563.5</v>
      </c>
      <c r="H15" s="79">
        <f>SUM(D15:G15)</f>
        <v>101345.90000000001</v>
      </c>
    </row>
    <row r="16" spans="1:9" ht="14.1" customHeight="1" x14ac:dyDescent="0.25">
      <c r="A16" s="69" t="s">
        <v>53</v>
      </c>
      <c r="B16" s="72"/>
      <c r="C16" s="72"/>
      <c r="D16" s="71">
        <f>SUM(D13:D15)</f>
        <v>42976.4</v>
      </c>
      <c r="E16" s="71">
        <f>SUM(E13:E15)</f>
        <v>51729.9</v>
      </c>
      <c r="F16" s="71">
        <f>SUM(F13:F15)</f>
        <v>4020.1</v>
      </c>
      <c r="G16" s="71">
        <f>SUM(G13:G15)</f>
        <v>11943.5</v>
      </c>
      <c r="H16" s="71">
        <f>SUM(H13:H15)</f>
        <v>110669.90000000001</v>
      </c>
      <c r="I16" s="56"/>
    </row>
    <row r="17" spans="1:9" s="41" customFormat="1" ht="14.1" customHeight="1" x14ac:dyDescent="0.2">
      <c r="A17" s="156" t="s">
        <v>54</v>
      </c>
      <c r="B17" s="157"/>
      <c r="C17" s="157"/>
      <c r="D17" s="158"/>
      <c r="E17" s="158"/>
      <c r="F17" s="159"/>
      <c r="G17" s="159"/>
      <c r="H17" s="159"/>
    </row>
    <row r="18" spans="1:9" s="42" customFormat="1" ht="14.1" customHeight="1" x14ac:dyDescent="0.2">
      <c r="A18" s="73"/>
      <c r="B18" s="78" t="s">
        <v>46</v>
      </c>
      <c r="C18" s="78"/>
      <c r="D18" s="79">
        <v>67093.3</v>
      </c>
      <c r="E18" s="79">
        <v>106924.9</v>
      </c>
      <c r="F18" s="79">
        <v>30877.5</v>
      </c>
      <c r="G18" s="79">
        <v>24320.3</v>
      </c>
      <c r="H18" s="79">
        <f>SUM(D18:G18)</f>
        <v>229216</v>
      </c>
      <c r="I18" s="55"/>
    </row>
    <row r="19" spans="1:9" s="42" customFormat="1" ht="14.1" customHeight="1" x14ac:dyDescent="0.2">
      <c r="A19" s="73"/>
      <c r="B19" s="78" t="s">
        <v>55</v>
      </c>
      <c r="C19" s="78"/>
      <c r="D19" s="79">
        <v>656.6</v>
      </c>
      <c r="E19" s="79">
        <v>1480.7</v>
      </c>
      <c r="F19" s="79">
        <v>343.8</v>
      </c>
      <c r="G19" s="79">
        <v>184.3</v>
      </c>
      <c r="H19" s="79">
        <f>SUM(D19:G19)</f>
        <v>2665.4000000000005</v>
      </c>
      <c r="I19" s="55"/>
    </row>
    <row r="20" spans="1:9" s="42" customFormat="1" ht="14.1" customHeight="1" x14ac:dyDescent="0.2">
      <c r="A20" s="73"/>
      <c r="B20" s="78" t="s">
        <v>56</v>
      </c>
      <c r="C20" s="78"/>
      <c r="D20" s="79">
        <v>15616.1</v>
      </c>
      <c r="E20" s="79">
        <v>19457.400000000001</v>
      </c>
      <c r="F20" s="79">
        <v>1382.8</v>
      </c>
      <c r="G20" s="79">
        <v>3784.4</v>
      </c>
      <c r="H20" s="79">
        <f>SUM(D20:G20)</f>
        <v>40240.700000000004</v>
      </c>
      <c r="I20" s="55"/>
    </row>
    <row r="21" spans="1:9" ht="14.1" customHeight="1" x14ac:dyDescent="0.25">
      <c r="A21" s="69" t="s">
        <v>57</v>
      </c>
      <c r="B21" s="74"/>
      <c r="C21" s="74"/>
      <c r="D21" s="71">
        <f>SUM(D18:D20)</f>
        <v>83366.000000000015</v>
      </c>
      <c r="E21" s="71">
        <f>SUM(E18:E20)</f>
        <v>127863</v>
      </c>
      <c r="F21" s="71">
        <f>SUM(F18:F20)</f>
        <v>32604.1</v>
      </c>
      <c r="G21" s="71">
        <f>SUM(G18:G20)</f>
        <v>28289</v>
      </c>
      <c r="H21" s="71">
        <f>SUM(D21:G21)</f>
        <v>272122.09999999998</v>
      </c>
      <c r="I21" s="57"/>
    </row>
    <row r="22" spans="1:9" ht="14.1" customHeight="1" x14ac:dyDescent="0.25">
      <c r="A22" s="75"/>
      <c r="B22" s="76"/>
      <c r="C22" s="76"/>
      <c r="D22" s="77"/>
      <c r="E22" s="77"/>
      <c r="F22" s="77"/>
      <c r="G22" s="77"/>
      <c r="H22" s="77"/>
      <c r="I22" s="58"/>
    </row>
    <row r="23" spans="1:9" ht="13.5" customHeight="1" x14ac:dyDescent="0.2">
      <c r="A23" s="156" t="s">
        <v>58</v>
      </c>
      <c r="B23" s="157"/>
      <c r="C23" s="157"/>
      <c r="D23" s="158">
        <f>SUM(D11,D16,D21)</f>
        <v>321938.5</v>
      </c>
      <c r="E23" s="158">
        <f>SUM(E11,E16,E21)</f>
        <v>453432.9</v>
      </c>
      <c r="F23" s="159">
        <f>SUM(F11,F16,F21)</f>
        <v>66464.299999999988</v>
      </c>
      <c r="G23" s="159">
        <f>SUM(G11,G16,G21)</f>
        <v>97290.6</v>
      </c>
      <c r="H23" s="159">
        <f>SUM(D23:G23)</f>
        <v>939126.29999999993</v>
      </c>
      <c r="I23" s="59"/>
    </row>
    <row r="24" spans="1:9" ht="6" customHeight="1" x14ac:dyDescent="0.2">
      <c r="A24" s="60"/>
      <c r="B24" s="60"/>
      <c r="C24" s="60"/>
      <c r="D24" s="53"/>
      <c r="E24" s="53"/>
      <c r="F24" s="53"/>
      <c r="I24" s="59"/>
    </row>
    <row r="25" spans="1:9" x14ac:dyDescent="0.2">
      <c r="A25" s="68" t="s">
        <v>445</v>
      </c>
      <c r="B25" s="60"/>
      <c r="C25" s="60"/>
      <c r="D25" s="53"/>
      <c r="E25" s="53"/>
      <c r="F25" s="53"/>
      <c r="I25" s="59"/>
    </row>
    <row r="26" spans="1:9" x14ac:dyDescent="0.2">
      <c r="A26" s="60"/>
      <c r="B26" s="68"/>
      <c r="C26" s="60"/>
      <c r="D26" s="53"/>
      <c r="E26" s="53"/>
      <c r="F26" s="53"/>
      <c r="I26" s="59"/>
    </row>
    <row r="27" spans="1:9" ht="15.75" customHeight="1" x14ac:dyDescent="0.25">
      <c r="A27" s="42"/>
      <c r="B27" s="61"/>
      <c r="C27" s="160" t="s">
        <v>1</v>
      </c>
      <c r="D27" s="160" t="s">
        <v>2</v>
      </c>
      <c r="E27" s="160" t="s">
        <v>3</v>
      </c>
      <c r="F27" s="160" t="s">
        <v>4</v>
      </c>
      <c r="I27" s="62"/>
    </row>
    <row r="28" spans="1:9" ht="10.5" customHeight="1" x14ac:dyDescent="0.25">
      <c r="A28" s="42"/>
      <c r="B28" s="155" t="s">
        <v>59</v>
      </c>
      <c r="C28" s="63">
        <f>D5/$H$5</f>
        <v>0.42520563981816339</v>
      </c>
      <c r="D28" s="63">
        <f>E5/$H$5</f>
        <v>0.45416507954249646</v>
      </c>
      <c r="E28" s="63">
        <f>F5/$H$5</f>
        <v>6.338692052809688E-3</v>
      </c>
      <c r="F28" s="63">
        <f>G5/$H$5</f>
        <v>0.1142905885865305</v>
      </c>
      <c r="I28" s="62"/>
    </row>
    <row r="29" spans="1:9" ht="10.5" customHeight="1" x14ac:dyDescent="0.25">
      <c r="A29" s="42"/>
      <c r="B29" s="155" t="s">
        <v>60</v>
      </c>
      <c r="C29" s="63">
        <f>D6/$H$6</f>
        <v>0.23543552139099047</v>
      </c>
      <c r="D29" s="63">
        <f>E6/$H$6</f>
        <v>0.55415000012128479</v>
      </c>
      <c r="E29" s="63">
        <f>F6/$H$6</f>
        <v>0.12718403504643994</v>
      </c>
      <c r="F29" s="63">
        <f>G6/$H$6</f>
        <v>8.3230443441284843E-2</v>
      </c>
      <c r="I29" s="62"/>
    </row>
    <row r="30" spans="1:9" s="41" customFormat="1" x14ac:dyDescent="0.25">
      <c r="A30" s="64"/>
      <c r="B30" s="155" t="s">
        <v>61</v>
      </c>
      <c r="C30" s="63">
        <f>D15/$H$15</f>
        <v>0.39228424632866249</v>
      </c>
      <c r="D30" s="63">
        <f>E15/$H$15</f>
        <v>0.47042751606133054</v>
      </c>
      <c r="E30" s="63">
        <f>F15/$H$15</f>
        <v>3.3056097977323201E-2</v>
      </c>
      <c r="F30" s="63">
        <f>G15/$H$15</f>
        <v>0.1042321396326837</v>
      </c>
      <c r="G30" s="53"/>
      <c r="H30" s="53"/>
    </row>
    <row r="31" spans="1:9" s="41" customFormat="1" x14ac:dyDescent="0.25">
      <c r="A31" s="64"/>
      <c r="B31" s="155" t="s">
        <v>62</v>
      </c>
      <c r="C31" s="63">
        <f>D18/$H$18</f>
        <v>0.29270775164037416</v>
      </c>
      <c r="D31" s="63">
        <f>E18/$H$18</f>
        <v>0.46648096118944576</v>
      </c>
      <c r="E31" s="63">
        <f>F18/$H$18</f>
        <v>0.13470918260505374</v>
      </c>
      <c r="F31" s="63">
        <f>G18/$H$18</f>
        <v>0.10610210456512634</v>
      </c>
      <c r="H31" s="53"/>
    </row>
    <row r="32" spans="1:9" s="41" customFormat="1" x14ac:dyDescent="0.25">
      <c r="A32" s="64"/>
      <c r="B32" s="42"/>
      <c r="C32" s="65"/>
      <c r="D32" s="65"/>
      <c r="E32" s="65"/>
      <c r="F32" s="65"/>
      <c r="H32" s="53"/>
    </row>
    <row r="33" spans="1:9" s="41" customFormat="1" x14ac:dyDescent="0.25">
      <c r="A33" s="42"/>
      <c r="H33" s="53"/>
    </row>
    <row r="34" spans="1:9" s="42" customFormat="1" x14ac:dyDescent="0.25">
      <c r="H34" s="53"/>
      <c r="I34" s="55"/>
    </row>
    <row r="35" spans="1:9" s="42" customFormat="1" x14ac:dyDescent="0.25">
      <c r="H35" s="53"/>
      <c r="I35" s="55"/>
    </row>
    <row r="36" spans="1:9" s="42" customFormat="1" x14ac:dyDescent="0.25">
      <c r="H36" s="53"/>
      <c r="I36" s="55"/>
    </row>
    <row r="38" spans="1:9" x14ac:dyDescent="0.25">
      <c r="A38" s="64"/>
      <c r="B38" s="64"/>
      <c r="C38" s="64"/>
    </row>
    <row r="51" spans="1:9" s="53" customFormat="1" x14ac:dyDescent="0.25">
      <c r="A51" s="64"/>
      <c r="B51" s="30"/>
      <c r="C51" s="30"/>
      <c r="D51" s="52"/>
      <c r="E51" s="52"/>
      <c r="F51" s="52"/>
      <c r="I51" s="29"/>
    </row>
    <row r="56" spans="1:9" s="53" customFormat="1" x14ac:dyDescent="0.25">
      <c r="A56" s="30"/>
      <c r="B56" s="66"/>
      <c r="C56" s="66"/>
      <c r="D56" s="52"/>
      <c r="E56" s="52"/>
      <c r="I56" s="29"/>
    </row>
    <row r="57" spans="1:9" s="53" customFormat="1" x14ac:dyDescent="0.25">
      <c r="A57" s="36"/>
      <c r="B57" s="66"/>
      <c r="C57" s="66"/>
      <c r="I57" s="29"/>
    </row>
    <row r="58" spans="1:9" s="53" customFormat="1" x14ac:dyDescent="0.25">
      <c r="A58" s="36"/>
      <c r="B58" s="66"/>
      <c r="C58" s="66"/>
      <c r="I58" s="29"/>
    </row>
    <row r="59" spans="1:9" s="53" customFormat="1" x14ac:dyDescent="0.25">
      <c r="A59" s="36"/>
      <c r="B59" s="67"/>
      <c r="C59" s="67"/>
      <c r="I59" s="29"/>
    </row>
    <row r="60" spans="1:9" s="53" customFormat="1" x14ac:dyDescent="0.25">
      <c r="A60" s="42"/>
      <c r="B60" s="67"/>
      <c r="C60" s="67"/>
      <c r="I60" s="29"/>
    </row>
  </sheetData>
  <mergeCells count="3">
    <mergeCell ref="A5:A7"/>
    <mergeCell ref="A8:A10"/>
    <mergeCell ref="A14:A15"/>
  </mergeCells>
  <hyperlinks>
    <hyperlink ref="I1" location="Indice!A1" display="INDICE" xr:uid="{00000000-0004-0000-0500-000000000000}"/>
  </hyperlinks>
  <pageMargins left="0.98425196850393704" right="0.6692913385826772" top="1.5748031496062993" bottom="0.39370078740157483" header="0.51181102362204722" footer="0.51181102362204722"/>
  <pageSetup paperSize="9" orientation="portrait" r:id="rId1"/>
  <headerFooter alignWithMargins="0">
    <oddHeader>&amp;L&amp;G&amp;Restatistica.mediorural@xunta.es</oddHeader>
  </headerFooter>
  <ignoredErrors>
    <ignoredError sqref="D7:G7" formulaRange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1650-0B8C-4663-B032-39005DE93534}">
  <dimension ref="A1:AU39"/>
  <sheetViews>
    <sheetView showGridLines="0" zoomScale="55" zoomScaleNormal="55" workbookViewId="0"/>
  </sheetViews>
  <sheetFormatPr defaultRowHeight="15" x14ac:dyDescent="0.25"/>
  <cols>
    <col min="1" max="1" width="19.140625" customWidth="1"/>
    <col min="2" max="2" width="19.85546875" customWidth="1"/>
    <col min="4" max="4" width="11.5703125" customWidth="1"/>
    <col min="5" max="5" width="12.85546875" customWidth="1"/>
    <col min="6" max="6" width="12.42578125" customWidth="1"/>
    <col min="8" max="8" width="11.85546875" customWidth="1"/>
    <col min="10" max="10" width="9.5703125" bestFit="1" customWidth="1"/>
    <col min="11" max="11" width="12.42578125" bestFit="1" customWidth="1"/>
    <col min="12" max="12" width="11.85546875" customWidth="1"/>
    <col min="14" max="14" width="11" customWidth="1"/>
    <col min="15" max="15" width="12.28515625" customWidth="1"/>
    <col min="16" max="16" width="11.85546875" customWidth="1"/>
    <col min="17" max="17" width="13.42578125" bestFit="1" customWidth="1"/>
    <col min="18" max="18" width="11.28515625" customWidth="1"/>
    <col min="19" max="19" width="11.7109375" customWidth="1"/>
    <col min="20" max="20" width="1.140625" customWidth="1"/>
    <col min="22" max="22" width="12.140625" customWidth="1"/>
    <col min="23" max="23" width="9.85546875" bestFit="1" customWidth="1"/>
    <col min="24" max="24" width="13.140625" customWidth="1"/>
    <col min="25" max="26" width="11.7109375" customWidth="1"/>
    <col min="27" max="27" width="1.7109375" customWidth="1"/>
    <col min="28" max="28" width="11.7109375" customWidth="1"/>
    <col min="29" max="29" width="12.28515625" customWidth="1"/>
    <col min="33" max="33" width="11.85546875" customWidth="1"/>
    <col min="34" max="34" width="2.140625" customWidth="1"/>
    <col min="35" max="35" width="11" customWidth="1"/>
    <col min="36" max="36" width="13.85546875" customWidth="1"/>
    <col min="38" max="38" width="11" customWidth="1"/>
    <col min="39" max="39" width="11.42578125" customWidth="1"/>
    <col min="40" max="40" width="11.7109375" customWidth="1"/>
    <col min="41" max="41" width="5.140625" customWidth="1"/>
    <col min="42" max="42" width="12.7109375" customWidth="1"/>
    <col min="43" max="43" width="13.85546875" customWidth="1"/>
    <col min="44" max="44" width="10.140625" customWidth="1"/>
    <col min="45" max="45" width="11.140625" customWidth="1"/>
    <col min="46" max="46" width="11.7109375" customWidth="1"/>
    <col min="47" max="47" width="12.5703125" customWidth="1"/>
  </cols>
  <sheetData>
    <row r="1" spans="1:47" x14ac:dyDescent="0.25">
      <c r="K1" s="81" t="s">
        <v>6</v>
      </c>
    </row>
    <row r="2" spans="1:47" x14ac:dyDescent="0.25">
      <c r="A2" t="s">
        <v>448</v>
      </c>
    </row>
    <row r="4" spans="1:47" x14ac:dyDescent="0.25">
      <c r="A4" s="120"/>
      <c r="B4" s="120"/>
      <c r="C4" s="210" t="s">
        <v>1</v>
      </c>
      <c r="D4" s="210"/>
      <c r="E4" s="211" t="s">
        <v>2</v>
      </c>
      <c r="F4" s="212"/>
      <c r="G4" s="211" t="s">
        <v>3</v>
      </c>
      <c r="H4" s="212"/>
      <c r="I4" s="208" t="s">
        <v>4</v>
      </c>
      <c r="J4" s="209"/>
      <c r="K4" s="208" t="s">
        <v>417</v>
      </c>
      <c r="L4" s="209"/>
      <c r="N4" s="199" t="s">
        <v>165</v>
      </c>
      <c r="O4" s="220"/>
      <c r="P4" s="220"/>
      <c r="Q4" s="220"/>
      <c r="R4" s="220"/>
      <c r="S4" s="220"/>
      <c r="T4" s="182"/>
      <c r="U4" s="199" t="s">
        <v>166</v>
      </c>
      <c r="V4" s="220"/>
      <c r="W4" s="220"/>
      <c r="X4" s="220"/>
      <c r="Y4" s="220"/>
      <c r="Z4" s="220"/>
      <c r="AA4" s="182"/>
      <c r="AB4" s="199" t="s">
        <v>233</v>
      </c>
      <c r="AC4" s="220"/>
      <c r="AD4" s="220"/>
      <c r="AE4" s="220"/>
      <c r="AF4" s="220"/>
      <c r="AG4" s="220"/>
      <c r="AH4" s="182"/>
      <c r="AI4" s="199" t="s">
        <v>327</v>
      </c>
      <c r="AJ4" s="220"/>
      <c r="AK4" s="220"/>
      <c r="AL4" s="220"/>
      <c r="AM4" s="220"/>
      <c r="AN4" s="220"/>
      <c r="AO4" s="182"/>
      <c r="AP4" s="199" t="s">
        <v>7</v>
      </c>
      <c r="AQ4" s="220"/>
      <c r="AR4" s="220"/>
      <c r="AS4" s="220"/>
      <c r="AT4" s="220"/>
      <c r="AU4" s="220"/>
    </row>
    <row r="5" spans="1:47" ht="33.75" x14ac:dyDescent="0.25">
      <c r="A5" s="128"/>
      <c r="B5" s="121"/>
      <c r="C5" s="180" t="s">
        <v>388</v>
      </c>
      <c r="D5" s="180" t="s">
        <v>389</v>
      </c>
      <c r="E5" s="180" t="s">
        <v>388</v>
      </c>
      <c r="F5" s="180" t="s">
        <v>389</v>
      </c>
      <c r="G5" s="180" t="s">
        <v>388</v>
      </c>
      <c r="H5" s="180" t="s">
        <v>389</v>
      </c>
      <c r="I5" s="180" t="s">
        <v>388</v>
      </c>
      <c r="J5" s="180" t="s">
        <v>389</v>
      </c>
      <c r="K5" s="180" t="s">
        <v>388</v>
      </c>
      <c r="L5" s="180" t="s">
        <v>389</v>
      </c>
      <c r="N5" s="221" t="s">
        <v>418</v>
      </c>
      <c r="O5" s="222"/>
      <c r="P5" s="222"/>
      <c r="Q5" s="222"/>
      <c r="R5" s="222"/>
      <c r="S5" s="222"/>
      <c r="T5" s="182"/>
      <c r="U5" s="221" t="s">
        <v>431</v>
      </c>
      <c r="V5" s="222"/>
      <c r="W5" s="222"/>
      <c r="X5" s="222"/>
      <c r="Y5" s="222"/>
      <c r="Z5" s="222"/>
      <c r="AA5" s="182"/>
      <c r="AB5" s="221" t="s">
        <v>431</v>
      </c>
      <c r="AC5" s="222"/>
      <c r="AD5" s="222"/>
      <c r="AE5" s="222"/>
      <c r="AF5" s="222"/>
      <c r="AG5" s="222"/>
      <c r="AH5" s="182"/>
      <c r="AI5" s="221" t="s">
        <v>431</v>
      </c>
      <c r="AJ5" s="222"/>
      <c r="AK5" s="222"/>
      <c r="AL5" s="222"/>
      <c r="AM5" s="222"/>
      <c r="AN5" s="222"/>
      <c r="AO5" s="182"/>
      <c r="AP5" s="221" t="s">
        <v>431</v>
      </c>
      <c r="AQ5" s="222"/>
      <c r="AR5" s="222"/>
      <c r="AS5" s="222"/>
      <c r="AT5" s="222"/>
      <c r="AU5" s="222"/>
    </row>
    <row r="6" spans="1:47" x14ac:dyDescent="0.25">
      <c r="A6" s="213" t="s">
        <v>390</v>
      </c>
      <c r="B6" s="181" t="s">
        <v>391</v>
      </c>
      <c r="C6" s="122"/>
      <c r="D6" s="122"/>
      <c r="E6" s="123"/>
      <c r="F6" s="123"/>
      <c r="G6" s="123"/>
      <c r="H6" s="123"/>
      <c r="I6" s="123"/>
      <c r="J6" s="124"/>
      <c r="K6" s="123">
        <f>C6+E6+G6+I6</f>
        <v>0</v>
      </c>
      <c r="L6" s="123">
        <f>D6+F6+H6+J6</f>
        <v>0</v>
      </c>
      <c r="N6" s="180" t="s">
        <v>434</v>
      </c>
      <c r="O6" s="180" t="s">
        <v>388</v>
      </c>
      <c r="P6" s="180" t="s">
        <v>420</v>
      </c>
      <c r="Q6" s="180" t="s">
        <v>421</v>
      </c>
      <c r="R6" s="180" t="s">
        <v>422</v>
      </c>
      <c r="S6" s="180" t="s">
        <v>423</v>
      </c>
      <c r="U6" s="180" t="s">
        <v>434</v>
      </c>
      <c r="V6" s="180" t="s">
        <v>388</v>
      </c>
      <c r="W6" s="180" t="s">
        <v>420</v>
      </c>
      <c r="X6" s="180" t="s">
        <v>421</v>
      </c>
      <c r="Y6" s="180" t="s">
        <v>422</v>
      </c>
      <c r="Z6" s="180" t="s">
        <v>423</v>
      </c>
      <c r="AA6" s="140"/>
      <c r="AB6" s="180" t="s">
        <v>434</v>
      </c>
      <c r="AC6" s="180" t="s">
        <v>388</v>
      </c>
      <c r="AD6" s="180" t="s">
        <v>420</v>
      </c>
      <c r="AE6" s="180" t="s">
        <v>421</v>
      </c>
      <c r="AF6" s="180" t="s">
        <v>422</v>
      </c>
      <c r="AG6" s="180" t="s">
        <v>423</v>
      </c>
      <c r="AH6" s="140"/>
      <c r="AI6" s="180" t="s">
        <v>434</v>
      </c>
      <c r="AJ6" s="180" t="s">
        <v>388</v>
      </c>
      <c r="AK6" s="180" t="s">
        <v>420</v>
      </c>
      <c r="AL6" s="180" t="s">
        <v>421</v>
      </c>
      <c r="AM6" s="180" t="s">
        <v>422</v>
      </c>
      <c r="AN6" s="180" t="s">
        <v>423</v>
      </c>
      <c r="AO6" s="140"/>
      <c r="AP6" s="180" t="s">
        <v>434</v>
      </c>
      <c r="AQ6" s="180" t="s">
        <v>388</v>
      </c>
      <c r="AR6" s="180" t="s">
        <v>420</v>
      </c>
      <c r="AS6" s="180" t="s">
        <v>421</v>
      </c>
      <c r="AT6" s="180" t="s">
        <v>422</v>
      </c>
      <c r="AU6" s="180" t="s">
        <v>423</v>
      </c>
    </row>
    <row r="7" spans="1:47" x14ac:dyDescent="0.25">
      <c r="A7" s="214"/>
      <c r="B7" s="181" t="s">
        <v>392</v>
      </c>
      <c r="C7" s="122"/>
      <c r="D7" s="122"/>
      <c r="E7" s="123"/>
      <c r="F7" s="123"/>
      <c r="G7" s="123"/>
      <c r="H7" s="123"/>
      <c r="I7" s="123"/>
      <c r="J7" s="124"/>
      <c r="K7" s="123">
        <f>C7+E7+G7+I7</f>
        <v>0</v>
      </c>
      <c r="L7" s="124">
        <f>D7+F7+H7+J7</f>
        <v>0</v>
      </c>
      <c r="N7" s="180" t="s">
        <v>11</v>
      </c>
      <c r="O7" s="124"/>
      <c r="P7" s="124"/>
      <c r="Q7" s="124"/>
      <c r="R7" s="124"/>
      <c r="S7" s="124">
        <f t="shared" ref="S7:S13" si="0">SUM(P7:R7)</f>
        <v>0</v>
      </c>
      <c r="U7" s="180" t="s">
        <v>11</v>
      </c>
      <c r="V7" s="124"/>
      <c r="W7" s="124"/>
      <c r="X7" s="124"/>
      <c r="Y7" s="124"/>
      <c r="Z7" s="124">
        <f t="shared" ref="Z7:Z13" si="1">SUM(W7:Y7)</f>
        <v>0</v>
      </c>
      <c r="AB7" s="180" t="s">
        <v>11</v>
      </c>
      <c r="AC7" s="124"/>
      <c r="AD7" s="124"/>
      <c r="AE7" s="124"/>
      <c r="AF7" s="124"/>
      <c r="AG7" s="124">
        <f t="shared" ref="AG7:AG13" si="2">SUM(AD7:AF7)</f>
        <v>0</v>
      </c>
      <c r="AI7" s="180" t="s">
        <v>11</v>
      </c>
      <c r="AJ7" s="124"/>
      <c r="AK7" s="124"/>
      <c r="AL7" s="124"/>
      <c r="AM7" s="124"/>
      <c r="AN7" s="124">
        <f t="shared" ref="AN7:AN13" si="3">SUM(AK7:AM7)</f>
        <v>0</v>
      </c>
      <c r="AP7" s="180" t="s">
        <v>11</v>
      </c>
      <c r="AQ7" s="124">
        <f>O7+V7+AC7+AJ7</f>
        <v>0</v>
      </c>
      <c r="AR7" s="124">
        <f t="shared" ref="AR7:AT7" si="4">P7+W7+AD7+AK7</f>
        <v>0</v>
      </c>
      <c r="AS7" s="124">
        <f t="shared" si="4"/>
        <v>0</v>
      </c>
      <c r="AT7" s="124">
        <f t="shared" si="4"/>
        <v>0</v>
      </c>
      <c r="AU7" s="124">
        <f t="shared" ref="AU7:AU13" si="5">SUM(AR7:AT7)</f>
        <v>0</v>
      </c>
    </row>
    <row r="8" spans="1:47" x14ac:dyDescent="0.25">
      <c r="A8" s="215"/>
      <c r="B8" s="177" t="s">
        <v>393</v>
      </c>
      <c r="C8" s="176">
        <f t="shared" ref="C8:J8" si="6">SUM(C6:C7)</f>
        <v>0</v>
      </c>
      <c r="D8" s="176">
        <f t="shared" si="6"/>
        <v>0</v>
      </c>
      <c r="E8" s="176">
        <f t="shared" si="6"/>
        <v>0</v>
      </c>
      <c r="F8" s="176">
        <f t="shared" si="6"/>
        <v>0</v>
      </c>
      <c r="G8" s="176">
        <f t="shared" si="6"/>
        <v>0</v>
      </c>
      <c r="H8" s="176">
        <f t="shared" si="6"/>
        <v>0</v>
      </c>
      <c r="I8" s="176">
        <f t="shared" si="6"/>
        <v>0</v>
      </c>
      <c r="J8" s="176">
        <f t="shared" si="6"/>
        <v>0</v>
      </c>
      <c r="K8" s="176">
        <f t="shared" ref="K8:K20" si="7">C8+E8+G8+I8</f>
        <v>0</v>
      </c>
      <c r="L8" s="176">
        <f t="shared" ref="L8:L20" si="8">D8+F8+H8+J8</f>
        <v>0</v>
      </c>
      <c r="N8" s="180" t="s">
        <v>12</v>
      </c>
      <c r="O8" s="124"/>
      <c r="P8" s="124"/>
      <c r="Q8" s="124"/>
      <c r="R8" s="124"/>
      <c r="S8" s="124">
        <f t="shared" si="0"/>
        <v>0</v>
      </c>
      <c r="U8" s="180" t="s">
        <v>12</v>
      </c>
      <c r="V8" s="124"/>
      <c r="W8" s="124"/>
      <c r="X8" s="124"/>
      <c r="Y8" s="124"/>
      <c r="Z8" s="124">
        <f t="shared" si="1"/>
        <v>0</v>
      </c>
      <c r="AB8" s="180" t="s">
        <v>12</v>
      </c>
      <c r="AC8" s="124"/>
      <c r="AD8" s="124"/>
      <c r="AE8" s="124"/>
      <c r="AF8" s="124"/>
      <c r="AG8" s="124">
        <f t="shared" si="2"/>
        <v>0</v>
      </c>
      <c r="AI8" s="180" t="s">
        <v>12</v>
      </c>
      <c r="AJ8" s="124"/>
      <c r="AK8" s="124"/>
      <c r="AL8" s="124"/>
      <c r="AM8" s="124"/>
      <c r="AN8" s="124">
        <f t="shared" si="3"/>
        <v>0</v>
      </c>
      <c r="AP8" s="180" t="s">
        <v>12</v>
      </c>
      <c r="AQ8" s="124">
        <f t="shared" ref="AQ8:AQ13" si="9">O8+V8+AC8+AJ8</f>
        <v>0</v>
      </c>
      <c r="AR8" s="124">
        <f t="shared" ref="AR8:AR13" si="10">P8+W8+AD8+AK8</f>
        <v>0</v>
      </c>
      <c r="AS8" s="124">
        <f t="shared" ref="AS8:AS13" si="11">Q8+X8+AE8+AL8</f>
        <v>0</v>
      </c>
      <c r="AT8" s="124">
        <f t="shared" ref="AT8:AT13" si="12">R8+Y8+AF8+AM8</f>
        <v>0</v>
      </c>
      <c r="AU8" s="124">
        <f t="shared" si="5"/>
        <v>0</v>
      </c>
    </row>
    <row r="9" spans="1:47" x14ac:dyDescent="0.25">
      <c r="A9" s="216" t="s">
        <v>394</v>
      </c>
      <c r="B9" s="217"/>
      <c r="C9" s="176"/>
      <c r="D9" s="176"/>
      <c r="E9" s="176"/>
      <c r="F9" s="176"/>
      <c r="G9" s="176"/>
      <c r="H9" s="176"/>
      <c r="I9" s="176"/>
      <c r="J9" s="176"/>
      <c r="K9" s="176">
        <f t="shared" si="7"/>
        <v>0</v>
      </c>
      <c r="L9" s="176">
        <f t="shared" si="8"/>
        <v>0</v>
      </c>
      <c r="N9" s="180" t="s">
        <v>13</v>
      </c>
      <c r="O9" s="124"/>
      <c r="P9" s="124"/>
      <c r="Q9" s="124"/>
      <c r="R9" s="124"/>
      <c r="S9" s="124">
        <f t="shared" si="0"/>
        <v>0</v>
      </c>
      <c r="U9" s="180" t="s">
        <v>13</v>
      </c>
      <c r="V9" s="124"/>
      <c r="W9" s="124"/>
      <c r="X9" s="124"/>
      <c r="Y9" s="124"/>
      <c r="Z9" s="124">
        <f t="shared" si="1"/>
        <v>0</v>
      </c>
      <c r="AB9" s="180" t="s">
        <v>13</v>
      </c>
      <c r="AC9" s="124"/>
      <c r="AD9" s="124"/>
      <c r="AE9" s="124"/>
      <c r="AF9" s="124"/>
      <c r="AG9" s="124">
        <f t="shared" si="2"/>
        <v>0</v>
      </c>
      <c r="AI9" s="180" t="s">
        <v>13</v>
      </c>
      <c r="AJ9" s="124"/>
      <c r="AK9" s="124"/>
      <c r="AL9" s="124"/>
      <c r="AM9" s="124"/>
      <c r="AN9" s="124">
        <f t="shared" si="3"/>
        <v>0</v>
      </c>
      <c r="AP9" s="180" t="s">
        <v>13</v>
      </c>
      <c r="AQ9" s="124">
        <f t="shared" si="9"/>
        <v>0</v>
      </c>
      <c r="AR9" s="124">
        <f t="shared" si="10"/>
        <v>0</v>
      </c>
      <c r="AS9" s="124">
        <f t="shared" si="11"/>
        <v>0</v>
      </c>
      <c r="AT9" s="124">
        <f t="shared" si="12"/>
        <v>0</v>
      </c>
      <c r="AU9" s="124">
        <f t="shared" si="5"/>
        <v>0</v>
      </c>
    </row>
    <row r="10" spans="1:47" x14ac:dyDescent="0.25">
      <c r="A10" s="204" t="s">
        <v>395</v>
      </c>
      <c r="B10" s="181" t="s">
        <v>396</v>
      </c>
      <c r="C10" s="122"/>
      <c r="D10" s="122"/>
      <c r="E10" s="123"/>
      <c r="F10" s="123"/>
      <c r="G10" s="123"/>
      <c r="H10" s="123"/>
      <c r="I10" s="123"/>
      <c r="J10" s="124"/>
      <c r="K10" s="123"/>
      <c r="L10" s="124">
        <f t="shared" si="8"/>
        <v>0</v>
      </c>
      <c r="N10" s="180" t="s">
        <v>14</v>
      </c>
      <c r="O10" s="124"/>
      <c r="P10" s="124"/>
      <c r="Q10" s="124"/>
      <c r="R10" s="124"/>
      <c r="S10" s="124">
        <f t="shared" si="0"/>
        <v>0</v>
      </c>
      <c r="U10" s="180" t="s">
        <v>14</v>
      </c>
      <c r="V10" s="124"/>
      <c r="W10" s="124"/>
      <c r="X10" s="124"/>
      <c r="Y10" s="124"/>
      <c r="Z10" s="124">
        <f t="shared" si="1"/>
        <v>0</v>
      </c>
      <c r="AB10" s="180" t="s">
        <v>14</v>
      </c>
      <c r="AC10" s="124"/>
      <c r="AD10" s="124"/>
      <c r="AE10" s="124"/>
      <c r="AF10" s="124"/>
      <c r="AG10" s="124">
        <f t="shared" si="2"/>
        <v>0</v>
      </c>
      <c r="AI10" s="180" t="s">
        <v>14</v>
      </c>
      <c r="AJ10" s="124"/>
      <c r="AK10" s="124"/>
      <c r="AL10" s="124"/>
      <c r="AM10" s="124"/>
      <c r="AN10" s="124">
        <f t="shared" si="3"/>
        <v>0</v>
      </c>
      <c r="AP10" s="180" t="s">
        <v>14</v>
      </c>
      <c r="AQ10" s="124">
        <f t="shared" si="9"/>
        <v>0</v>
      </c>
      <c r="AR10" s="124">
        <f t="shared" si="10"/>
        <v>0</v>
      </c>
      <c r="AS10" s="124">
        <f t="shared" si="11"/>
        <v>0</v>
      </c>
      <c r="AT10" s="124">
        <f t="shared" si="12"/>
        <v>0</v>
      </c>
      <c r="AU10" s="124">
        <f t="shared" si="5"/>
        <v>0</v>
      </c>
    </row>
    <row r="11" spans="1:47" x14ac:dyDescent="0.25">
      <c r="A11" s="204"/>
      <c r="B11" s="181" t="s">
        <v>397</v>
      </c>
      <c r="C11" s="122"/>
      <c r="D11" s="122"/>
      <c r="E11" s="123"/>
      <c r="F11" s="123"/>
      <c r="G11" s="123"/>
      <c r="H11" s="123"/>
      <c r="I11" s="123"/>
      <c r="J11" s="126"/>
      <c r="K11" s="123"/>
      <c r="L11" s="126">
        <f t="shared" si="8"/>
        <v>0</v>
      </c>
      <c r="N11" s="180" t="s">
        <v>15</v>
      </c>
      <c r="O11" s="124"/>
      <c r="P11" s="124"/>
      <c r="Q11" s="124"/>
      <c r="R11" s="124"/>
      <c r="S11" s="124">
        <f t="shared" si="0"/>
        <v>0</v>
      </c>
      <c r="U11" s="180" t="s">
        <v>15</v>
      </c>
      <c r="V11" s="124"/>
      <c r="W11" s="124"/>
      <c r="X11" s="124"/>
      <c r="Y11" s="124"/>
      <c r="Z11" s="124">
        <f t="shared" si="1"/>
        <v>0</v>
      </c>
      <c r="AB11" s="180" t="s">
        <v>15</v>
      </c>
      <c r="AC11" s="124"/>
      <c r="AD11" s="124"/>
      <c r="AE11" s="124"/>
      <c r="AF11" s="124"/>
      <c r="AG11" s="124">
        <f t="shared" si="2"/>
        <v>0</v>
      </c>
      <c r="AI11" s="180" t="s">
        <v>15</v>
      </c>
      <c r="AJ11" s="124"/>
      <c r="AK11" s="124"/>
      <c r="AL11" s="124"/>
      <c r="AM11" s="124"/>
      <c r="AN11" s="124">
        <f t="shared" si="3"/>
        <v>0</v>
      </c>
      <c r="AP11" s="180" t="s">
        <v>15</v>
      </c>
      <c r="AQ11" s="124">
        <f t="shared" si="9"/>
        <v>0</v>
      </c>
      <c r="AR11" s="124">
        <f t="shared" si="10"/>
        <v>0</v>
      </c>
      <c r="AS11" s="124">
        <f t="shared" si="11"/>
        <v>0</v>
      </c>
      <c r="AT11" s="124">
        <f t="shared" si="12"/>
        <v>0</v>
      </c>
      <c r="AU11" s="124">
        <f t="shared" si="5"/>
        <v>0</v>
      </c>
    </row>
    <row r="12" spans="1:47" x14ac:dyDescent="0.25">
      <c r="A12" s="204"/>
      <c r="B12" s="177" t="s">
        <v>393</v>
      </c>
      <c r="C12" s="176">
        <f t="shared" ref="C12:J12" si="13">SUM(C10:C11)</f>
        <v>0</v>
      </c>
      <c r="D12" s="176">
        <f t="shared" si="13"/>
        <v>0</v>
      </c>
      <c r="E12" s="176">
        <f t="shared" si="13"/>
        <v>0</v>
      </c>
      <c r="F12" s="176">
        <f t="shared" si="13"/>
        <v>0</v>
      </c>
      <c r="G12" s="176">
        <f t="shared" si="13"/>
        <v>0</v>
      </c>
      <c r="H12" s="176">
        <f t="shared" si="13"/>
        <v>0</v>
      </c>
      <c r="I12" s="176">
        <f t="shared" si="13"/>
        <v>0</v>
      </c>
      <c r="J12" s="176">
        <f t="shared" si="13"/>
        <v>0</v>
      </c>
      <c r="K12" s="176">
        <f t="shared" si="7"/>
        <v>0</v>
      </c>
      <c r="L12" s="176">
        <f t="shared" si="8"/>
        <v>0</v>
      </c>
      <c r="N12" s="180" t="s">
        <v>16</v>
      </c>
      <c r="O12" s="124"/>
      <c r="P12" s="124"/>
      <c r="Q12" s="124"/>
      <c r="R12" s="124"/>
      <c r="S12" s="124">
        <f t="shared" si="0"/>
        <v>0</v>
      </c>
      <c r="U12" s="180" t="s">
        <v>16</v>
      </c>
      <c r="V12" s="124"/>
      <c r="W12" s="124"/>
      <c r="X12" s="124"/>
      <c r="Y12" s="124"/>
      <c r="Z12" s="124">
        <f t="shared" si="1"/>
        <v>0</v>
      </c>
      <c r="AB12" s="180" t="s">
        <v>16</v>
      </c>
      <c r="AC12" s="124"/>
      <c r="AD12" s="124"/>
      <c r="AE12" s="124"/>
      <c r="AF12" s="124"/>
      <c r="AG12" s="124">
        <f t="shared" si="2"/>
        <v>0</v>
      </c>
      <c r="AI12" s="180" t="s">
        <v>16</v>
      </c>
      <c r="AJ12" s="124"/>
      <c r="AK12" s="124"/>
      <c r="AL12" s="124"/>
      <c r="AM12" s="124"/>
      <c r="AN12" s="124">
        <f t="shared" si="3"/>
        <v>0</v>
      </c>
      <c r="AP12" s="180" t="s">
        <v>16</v>
      </c>
      <c r="AQ12" s="124">
        <f t="shared" si="9"/>
        <v>0</v>
      </c>
      <c r="AR12" s="124">
        <f t="shared" si="10"/>
        <v>0</v>
      </c>
      <c r="AS12" s="124">
        <f t="shared" si="11"/>
        <v>0</v>
      </c>
      <c r="AT12" s="124">
        <f t="shared" si="12"/>
        <v>0</v>
      </c>
      <c r="AU12" s="124">
        <f t="shared" si="5"/>
        <v>0</v>
      </c>
    </row>
    <row r="13" spans="1:47" x14ac:dyDescent="0.25">
      <c r="A13" s="204" t="s">
        <v>398</v>
      </c>
      <c r="B13" s="181" t="s">
        <v>396</v>
      </c>
      <c r="C13" s="122"/>
      <c r="D13" s="122"/>
      <c r="E13" s="123"/>
      <c r="F13" s="123"/>
      <c r="G13" s="123"/>
      <c r="H13" s="123"/>
      <c r="I13" s="123"/>
      <c r="J13" s="123"/>
      <c r="K13" s="123"/>
      <c r="L13" s="123">
        <f t="shared" si="8"/>
        <v>0</v>
      </c>
      <c r="N13" s="180" t="s">
        <v>437</v>
      </c>
      <c r="O13" s="124"/>
      <c r="P13" s="124"/>
      <c r="Q13" s="124"/>
      <c r="R13" s="124"/>
      <c r="S13" s="124">
        <f t="shared" si="0"/>
        <v>0</v>
      </c>
      <c r="U13" s="180" t="s">
        <v>437</v>
      </c>
      <c r="V13" s="124"/>
      <c r="W13" s="124"/>
      <c r="X13" s="124"/>
      <c r="Y13" s="124"/>
      <c r="Z13" s="124">
        <f t="shared" si="1"/>
        <v>0</v>
      </c>
      <c r="AB13" s="180" t="s">
        <v>437</v>
      </c>
      <c r="AC13" s="124"/>
      <c r="AD13" s="124"/>
      <c r="AE13" s="124"/>
      <c r="AF13" s="124"/>
      <c r="AG13" s="124">
        <f t="shared" si="2"/>
        <v>0</v>
      </c>
      <c r="AI13" s="180" t="s">
        <v>437</v>
      </c>
      <c r="AJ13" s="124"/>
      <c r="AK13" s="124"/>
      <c r="AL13" s="124"/>
      <c r="AM13" s="124"/>
      <c r="AN13" s="124">
        <f t="shared" si="3"/>
        <v>0</v>
      </c>
      <c r="AP13" s="180" t="s">
        <v>432</v>
      </c>
      <c r="AQ13" s="124">
        <f t="shared" si="9"/>
        <v>0</v>
      </c>
      <c r="AR13" s="124">
        <f t="shared" si="10"/>
        <v>0</v>
      </c>
      <c r="AS13" s="124">
        <f t="shared" si="11"/>
        <v>0</v>
      </c>
      <c r="AT13" s="124">
        <f t="shared" si="12"/>
        <v>0</v>
      </c>
      <c r="AU13" s="124">
        <f t="shared" si="5"/>
        <v>0</v>
      </c>
    </row>
    <row r="14" spans="1:47" x14ac:dyDescent="0.25">
      <c r="A14" s="204"/>
      <c r="B14" s="181" t="s">
        <v>397</v>
      </c>
      <c r="C14" s="122"/>
      <c r="D14" s="122"/>
      <c r="E14" s="123"/>
      <c r="F14" s="123"/>
      <c r="G14" s="123"/>
      <c r="H14" s="123"/>
      <c r="I14" s="123"/>
      <c r="J14" s="123"/>
      <c r="K14" s="123"/>
      <c r="L14" s="123">
        <f t="shared" si="8"/>
        <v>0</v>
      </c>
      <c r="N14" s="176" t="s">
        <v>393</v>
      </c>
      <c r="O14" s="176">
        <f>SUM(O7:O13)</f>
        <v>0</v>
      </c>
      <c r="P14" s="176">
        <f>SUM(P7:P13)</f>
        <v>0</v>
      </c>
      <c r="Q14" s="176">
        <f>SUM(Q7:Q13)</f>
        <v>0</v>
      </c>
      <c r="R14" s="176">
        <f>SUM(R7:R13)</f>
        <v>0</v>
      </c>
      <c r="S14" s="176">
        <f>SUM(P14:R14)</f>
        <v>0</v>
      </c>
      <c r="T14" s="182"/>
      <c r="U14" s="176" t="s">
        <v>393</v>
      </c>
      <c r="V14" s="176">
        <f>SUM(V7:V13)</f>
        <v>0</v>
      </c>
      <c r="W14" s="176">
        <f>SUM(W7:W13)</f>
        <v>0</v>
      </c>
      <c r="X14" s="176">
        <f>SUM(X7:X13)</f>
        <v>0</v>
      </c>
      <c r="Y14" s="176">
        <f>SUM(Y7:Y13)</f>
        <v>0</v>
      </c>
      <c r="Z14" s="176">
        <f>SUM(Z7:Z13)</f>
        <v>0</v>
      </c>
      <c r="AA14" s="182"/>
      <c r="AB14" s="176" t="s">
        <v>393</v>
      </c>
      <c r="AC14" s="176">
        <f>SUM(AC7:AC13)</f>
        <v>0</v>
      </c>
      <c r="AD14" s="176">
        <f>SUM(AD7:AD13)</f>
        <v>0</v>
      </c>
      <c r="AE14" s="176">
        <f>SUM(AE7:AE13)</f>
        <v>0</v>
      </c>
      <c r="AF14" s="176">
        <f>SUM(AF7:AF13)</f>
        <v>0</v>
      </c>
      <c r="AG14" s="176">
        <f>SUM(AG7:AG13)</f>
        <v>0</v>
      </c>
      <c r="AH14" s="182"/>
      <c r="AI14" s="176" t="s">
        <v>393</v>
      </c>
      <c r="AJ14" s="176">
        <f>SUM(AJ7:AJ13)</f>
        <v>0</v>
      </c>
      <c r="AK14" s="176">
        <f>SUM(AK7:AK13)</f>
        <v>0</v>
      </c>
      <c r="AL14" s="176">
        <f>SUM(AL7:AL13)</f>
        <v>0</v>
      </c>
      <c r="AM14" s="176">
        <f>SUM(AM7:AM13)</f>
        <v>0</v>
      </c>
      <c r="AN14" s="176">
        <f>SUM(AN7:AN13)</f>
        <v>0</v>
      </c>
      <c r="AO14" s="182"/>
      <c r="AP14" s="176" t="s">
        <v>393</v>
      </c>
      <c r="AQ14" s="176">
        <f>SUM(AQ7:AQ13)</f>
        <v>0</v>
      </c>
      <c r="AR14" s="176">
        <f>SUM(AR7:AR13)</f>
        <v>0</v>
      </c>
      <c r="AS14" s="176">
        <f>SUM(AS7:AS13)</f>
        <v>0</v>
      </c>
      <c r="AT14" s="176">
        <f>SUM(AT7:AT13)</f>
        <v>0</v>
      </c>
      <c r="AU14" s="176">
        <f>SUM(AU7:AU13)</f>
        <v>0</v>
      </c>
    </row>
    <row r="15" spans="1:47" x14ac:dyDescent="0.25">
      <c r="A15" s="204"/>
      <c r="B15" s="181" t="s">
        <v>399</v>
      </c>
      <c r="C15" s="122"/>
      <c r="D15" s="122"/>
      <c r="E15" s="123"/>
      <c r="F15" s="123"/>
      <c r="G15" s="123"/>
      <c r="H15" s="123"/>
      <c r="I15" s="123"/>
      <c r="J15" s="125"/>
      <c r="K15" s="123"/>
      <c r="L15" s="125">
        <f t="shared" si="8"/>
        <v>0</v>
      </c>
    </row>
    <row r="16" spans="1:47" x14ac:dyDescent="0.25">
      <c r="A16" s="204"/>
      <c r="B16" s="177" t="s">
        <v>393</v>
      </c>
      <c r="C16" s="176">
        <f t="shared" ref="C16:J16" si="14">SUM(C13:C15)</f>
        <v>0</v>
      </c>
      <c r="D16" s="176">
        <f t="shared" si="14"/>
        <v>0</v>
      </c>
      <c r="E16" s="176">
        <f t="shared" si="14"/>
        <v>0</v>
      </c>
      <c r="F16" s="176">
        <f t="shared" si="14"/>
        <v>0</v>
      </c>
      <c r="G16" s="176">
        <f t="shared" si="14"/>
        <v>0</v>
      </c>
      <c r="H16" s="176">
        <f t="shared" si="14"/>
        <v>0</v>
      </c>
      <c r="I16" s="176">
        <f t="shared" si="14"/>
        <v>0</v>
      </c>
      <c r="J16" s="176">
        <f t="shared" si="14"/>
        <v>0</v>
      </c>
      <c r="K16" s="176">
        <f t="shared" si="7"/>
        <v>0</v>
      </c>
      <c r="L16" s="176">
        <f t="shared" si="8"/>
        <v>0</v>
      </c>
      <c r="N16" s="221" t="s">
        <v>428</v>
      </c>
      <c r="O16" s="222" t="s">
        <v>424</v>
      </c>
      <c r="P16" s="222"/>
      <c r="Q16" s="222"/>
      <c r="R16" s="222"/>
      <c r="S16" s="222"/>
      <c r="T16" s="183"/>
      <c r="U16" s="221" t="s">
        <v>430</v>
      </c>
      <c r="V16" s="222" t="s">
        <v>424</v>
      </c>
      <c r="W16" s="222"/>
      <c r="X16" s="222"/>
      <c r="Y16" s="222"/>
      <c r="Z16" s="222"/>
      <c r="AA16" s="182"/>
      <c r="AB16" s="221" t="s">
        <v>430</v>
      </c>
      <c r="AC16" s="222" t="s">
        <v>424</v>
      </c>
      <c r="AD16" s="222"/>
      <c r="AE16" s="222"/>
      <c r="AF16" s="222"/>
      <c r="AG16" s="222"/>
      <c r="AH16" s="183"/>
      <c r="AI16" s="221" t="s">
        <v>430</v>
      </c>
      <c r="AJ16" s="222" t="s">
        <v>424</v>
      </c>
      <c r="AK16" s="222"/>
      <c r="AL16" s="222"/>
      <c r="AM16" s="222"/>
      <c r="AN16" s="222"/>
      <c r="AO16" s="183"/>
      <c r="AP16" s="221" t="s">
        <v>430</v>
      </c>
      <c r="AQ16" s="222" t="s">
        <v>424</v>
      </c>
      <c r="AR16" s="222"/>
      <c r="AS16" s="222"/>
      <c r="AT16" s="222"/>
      <c r="AU16" s="222"/>
    </row>
    <row r="17" spans="1:47" x14ac:dyDescent="0.25">
      <c r="A17" s="205" t="s">
        <v>400</v>
      </c>
      <c r="B17" s="181" t="s">
        <v>396</v>
      </c>
      <c r="C17" s="122"/>
      <c r="D17" s="127"/>
      <c r="E17" s="123"/>
      <c r="F17" s="123"/>
      <c r="G17" s="123"/>
      <c r="H17" s="123"/>
      <c r="I17" s="123"/>
      <c r="J17" s="124"/>
      <c r="K17" s="123"/>
      <c r="L17" s="124">
        <f t="shared" si="8"/>
        <v>0</v>
      </c>
      <c r="N17" s="180" t="s">
        <v>434</v>
      </c>
      <c r="O17" s="180" t="s">
        <v>388</v>
      </c>
      <c r="P17" s="180" t="s">
        <v>420</v>
      </c>
      <c r="Q17" s="180" t="s">
        <v>421</v>
      </c>
      <c r="R17" s="180" t="s">
        <v>422</v>
      </c>
      <c r="S17" s="180" t="s">
        <v>423</v>
      </c>
      <c r="U17" s="180" t="s">
        <v>434</v>
      </c>
      <c r="V17" s="180" t="s">
        <v>388</v>
      </c>
      <c r="W17" s="180" t="s">
        <v>420</v>
      </c>
      <c r="X17" s="180" t="s">
        <v>421</v>
      </c>
      <c r="Y17" s="180" t="s">
        <v>422</v>
      </c>
      <c r="Z17" s="180" t="s">
        <v>423</v>
      </c>
      <c r="AA17" s="140"/>
      <c r="AB17" s="180" t="s">
        <v>434</v>
      </c>
      <c r="AC17" s="180" t="s">
        <v>388</v>
      </c>
      <c r="AD17" s="180" t="s">
        <v>420</v>
      </c>
      <c r="AE17" s="180" t="s">
        <v>421</v>
      </c>
      <c r="AF17" s="180" t="s">
        <v>422</v>
      </c>
      <c r="AG17" s="180" t="s">
        <v>423</v>
      </c>
      <c r="AH17" s="140"/>
      <c r="AI17" s="180" t="s">
        <v>434</v>
      </c>
      <c r="AJ17" s="180" t="s">
        <v>388</v>
      </c>
      <c r="AK17" s="180" t="s">
        <v>420</v>
      </c>
      <c r="AL17" s="180" t="s">
        <v>421</v>
      </c>
      <c r="AM17" s="180" t="s">
        <v>422</v>
      </c>
      <c r="AN17" s="180" t="s">
        <v>423</v>
      </c>
      <c r="AO17" s="140"/>
      <c r="AP17" s="180" t="s">
        <v>434</v>
      </c>
      <c r="AQ17" s="180" t="s">
        <v>388</v>
      </c>
      <c r="AR17" s="180" t="s">
        <v>420</v>
      </c>
      <c r="AS17" s="180" t="s">
        <v>421</v>
      </c>
      <c r="AT17" s="180" t="s">
        <v>422</v>
      </c>
      <c r="AU17" s="180" t="s">
        <v>423</v>
      </c>
    </row>
    <row r="18" spans="1:47" x14ac:dyDescent="0.25">
      <c r="A18" s="206"/>
      <c r="B18" s="181" t="s">
        <v>397</v>
      </c>
      <c r="C18" s="122"/>
      <c r="D18" s="122"/>
      <c r="E18" s="123"/>
      <c r="F18" s="123"/>
      <c r="G18" s="123"/>
      <c r="H18" s="123"/>
      <c r="I18" s="123"/>
      <c r="J18" s="125"/>
      <c r="K18" s="123"/>
      <c r="L18" s="125">
        <f t="shared" si="8"/>
        <v>0</v>
      </c>
      <c r="N18" s="180" t="s">
        <v>11</v>
      </c>
      <c r="O18" s="124"/>
      <c r="P18" s="124"/>
      <c r="Q18" s="124"/>
      <c r="R18" s="124"/>
      <c r="S18" s="124">
        <f t="shared" ref="S18:S26" si="15">SUM(P18:R18)</f>
        <v>0</v>
      </c>
      <c r="U18" s="187" t="s">
        <v>11</v>
      </c>
      <c r="V18" s="124"/>
      <c r="W18" s="124"/>
      <c r="X18" s="124"/>
      <c r="Y18" s="124"/>
      <c r="Z18" s="124">
        <f t="shared" ref="Z18:Z26" si="16">SUM(W18:Y18)</f>
        <v>0</v>
      </c>
      <c r="AB18" s="180" t="s">
        <v>11</v>
      </c>
      <c r="AC18" s="124"/>
      <c r="AD18" s="124"/>
      <c r="AE18" s="124"/>
      <c r="AF18" s="124"/>
      <c r="AG18" s="124"/>
      <c r="AI18" s="180" t="s">
        <v>11</v>
      </c>
      <c r="AJ18" s="124"/>
      <c r="AK18" s="124"/>
      <c r="AL18" s="124"/>
      <c r="AM18" s="124"/>
      <c r="AN18" s="124">
        <f t="shared" ref="AN18:AN26" si="17">SUM(AK18:AM18)</f>
        <v>0</v>
      </c>
      <c r="AP18" s="180" t="s">
        <v>11</v>
      </c>
      <c r="AQ18" s="124">
        <f>O18+V18+AC18+AJ18</f>
        <v>0</v>
      </c>
      <c r="AR18" s="124">
        <f t="shared" ref="AR18:AT18" si="18">P18+W18+AD18+AK18</f>
        <v>0</v>
      </c>
      <c r="AS18" s="124">
        <f t="shared" si="18"/>
        <v>0</v>
      </c>
      <c r="AT18" s="124">
        <f t="shared" si="18"/>
        <v>0</v>
      </c>
      <c r="AU18" s="124">
        <f t="shared" ref="AU18:AU26" si="19">SUM(AR18:AT18)</f>
        <v>0</v>
      </c>
    </row>
    <row r="19" spans="1:47" x14ac:dyDescent="0.25">
      <c r="A19" s="207"/>
      <c r="B19" s="177" t="s">
        <v>393</v>
      </c>
      <c r="C19" s="176">
        <f t="shared" ref="C19:J19" si="20">SUM(C17:C18)</f>
        <v>0</v>
      </c>
      <c r="D19" s="176">
        <f t="shared" si="20"/>
        <v>0</v>
      </c>
      <c r="E19" s="176">
        <f t="shared" si="20"/>
        <v>0</v>
      </c>
      <c r="F19" s="176">
        <f t="shared" si="20"/>
        <v>0</v>
      </c>
      <c r="G19" s="176">
        <f t="shared" si="20"/>
        <v>0</v>
      </c>
      <c r="H19" s="176">
        <f t="shared" si="20"/>
        <v>0</v>
      </c>
      <c r="I19" s="176">
        <f t="shared" si="20"/>
        <v>0</v>
      </c>
      <c r="J19" s="176">
        <f t="shared" si="20"/>
        <v>0</v>
      </c>
      <c r="K19" s="176">
        <f t="shared" si="7"/>
        <v>0</v>
      </c>
      <c r="L19" s="176">
        <f t="shared" si="8"/>
        <v>0</v>
      </c>
      <c r="N19" s="180" t="s">
        <v>12</v>
      </c>
      <c r="O19" s="124"/>
      <c r="P19" s="124"/>
      <c r="Q19" s="124"/>
      <c r="R19" s="124"/>
      <c r="S19" s="124">
        <f t="shared" si="15"/>
        <v>0</v>
      </c>
      <c r="U19" s="187" t="s">
        <v>12</v>
      </c>
      <c r="V19" s="124"/>
      <c r="W19" s="124"/>
      <c r="X19" s="124"/>
      <c r="Y19" s="124"/>
      <c r="Z19" s="124">
        <f t="shared" si="16"/>
        <v>0</v>
      </c>
      <c r="AB19" s="180" t="s">
        <v>12</v>
      </c>
      <c r="AC19" s="124"/>
      <c r="AD19" s="124"/>
      <c r="AE19" s="124"/>
      <c r="AF19" s="124"/>
      <c r="AG19" s="124"/>
      <c r="AI19" s="180" t="s">
        <v>12</v>
      </c>
      <c r="AJ19" s="124"/>
      <c r="AK19" s="124"/>
      <c r="AL19" s="124"/>
      <c r="AM19" s="124"/>
      <c r="AN19" s="124">
        <f t="shared" si="17"/>
        <v>0</v>
      </c>
      <c r="AP19" s="180" t="s">
        <v>12</v>
      </c>
      <c r="AQ19" s="124">
        <f t="shared" ref="AQ19:AQ26" si="21">O19+V19+AC19+AJ19</f>
        <v>0</v>
      </c>
      <c r="AR19" s="124">
        <f t="shared" ref="AR19:AR26" si="22">P19+W19+AD19+AK19</f>
        <v>0</v>
      </c>
      <c r="AS19" s="124">
        <f t="shared" ref="AS19:AS26" si="23">Q19+X19+AE19+AL19</f>
        <v>0</v>
      </c>
      <c r="AT19" s="124">
        <f t="shared" ref="AT19:AT26" si="24">R19+Y19+AF19+AM19</f>
        <v>0</v>
      </c>
      <c r="AU19" s="124">
        <f t="shared" si="19"/>
        <v>0</v>
      </c>
    </row>
    <row r="20" spans="1:47" x14ac:dyDescent="0.25">
      <c r="A20" s="178" t="s">
        <v>401</v>
      </c>
      <c r="B20" s="178"/>
      <c r="C20" s="179">
        <f t="shared" ref="C20:J20" si="25">SUM(C19+C16+C12+C9+C8)</f>
        <v>0</v>
      </c>
      <c r="D20" s="179">
        <f t="shared" si="25"/>
        <v>0</v>
      </c>
      <c r="E20" s="179">
        <f t="shared" si="25"/>
        <v>0</v>
      </c>
      <c r="F20" s="179">
        <f t="shared" si="25"/>
        <v>0</v>
      </c>
      <c r="G20" s="179">
        <f t="shared" si="25"/>
        <v>0</v>
      </c>
      <c r="H20" s="179">
        <f t="shared" si="25"/>
        <v>0</v>
      </c>
      <c r="I20" s="179">
        <f t="shared" si="25"/>
        <v>0</v>
      </c>
      <c r="J20" s="179">
        <f t="shared" si="25"/>
        <v>0</v>
      </c>
      <c r="K20" s="179">
        <f t="shared" si="7"/>
        <v>0</v>
      </c>
      <c r="L20" s="179">
        <f t="shared" si="8"/>
        <v>0</v>
      </c>
      <c r="N20" s="180" t="s">
        <v>13</v>
      </c>
      <c r="O20" s="124"/>
      <c r="P20" s="124"/>
      <c r="Q20" s="124"/>
      <c r="R20" s="124"/>
      <c r="S20" s="124">
        <f t="shared" si="15"/>
        <v>0</v>
      </c>
      <c r="U20" s="187" t="s">
        <v>13</v>
      </c>
      <c r="V20" s="124"/>
      <c r="W20" s="124"/>
      <c r="X20" s="124"/>
      <c r="Y20" s="124"/>
      <c r="Z20" s="124">
        <f t="shared" si="16"/>
        <v>0</v>
      </c>
      <c r="AB20" s="180" t="s">
        <v>13</v>
      </c>
      <c r="AC20" s="124"/>
      <c r="AD20" s="124"/>
      <c r="AE20" s="124"/>
      <c r="AF20" s="124"/>
      <c r="AG20" s="124"/>
      <c r="AI20" s="180" t="s">
        <v>13</v>
      </c>
      <c r="AJ20" s="124"/>
      <c r="AK20" s="124"/>
      <c r="AL20" s="124"/>
      <c r="AM20" s="124"/>
      <c r="AN20" s="124">
        <f t="shared" si="17"/>
        <v>0</v>
      </c>
      <c r="AP20" s="180" t="s">
        <v>13</v>
      </c>
      <c r="AQ20" s="124">
        <f t="shared" si="21"/>
        <v>0</v>
      </c>
      <c r="AR20" s="124">
        <f t="shared" si="22"/>
        <v>0</v>
      </c>
      <c r="AS20" s="124">
        <f t="shared" si="23"/>
        <v>0</v>
      </c>
      <c r="AT20" s="124">
        <f t="shared" si="24"/>
        <v>0</v>
      </c>
      <c r="AU20" s="124">
        <f t="shared" si="19"/>
        <v>0</v>
      </c>
    </row>
    <row r="21" spans="1:47" x14ac:dyDescent="0.25">
      <c r="N21" s="180" t="s">
        <v>14</v>
      </c>
      <c r="O21" s="124"/>
      <c r="P21" s="124"/>
      <c r="Q21" s="124"/>
      <c r="R21" s="124"/>
      <c r="S21" s="124">
        <f t="shared" si="15"/>
        <v>0</v>
      </c>
      <c r="U21" s="187" t="s">
        <v>14</v>
      </c>
      <c r="V21" s="124"/>
      <c r="W21" s="124"/>
      <c r="X21" s="124"/>
      <c r="Y21" s="124"/>
      <c r="Z21" s="124">
        <f t="shared" si="16"/>
        <v>0</v>
      </c>
      <c r="AB21" s="180" t="s">
        <v>14</v>
      </c>
      <c r="AC21" s="124"/>
      <c r="AD21" s="124"/>
      <c r="AE21" s="124"/>
      <c r="AF21" s="124"/>
      <c r="AG21" s="124"/>
      <c r="AI21" s="180" t="s">
        <v>14</v>
      </c>
      <c r="AJ21" s="124"/>
      <c r="AK21" s="124"/>
      <c r="AL21" s="124"/>
      <c r="AM21" s="124"/>
      <c r="AN21" s="124">
        <f t="shared" si="17"/>
        <v>0</v>
      </c>
      <c r="AP21" s="180" t="s">
        <v>14</v>
      </c>
      <c r="AQ21" s="124">
        <f t="shared" si="21"/>
        <v>0</v>
      </c>
      <c r="AR21" s="124">
        <f t="shared" si="22"/>
        <v>0</v>
      </c>
      <c r="AS21" s="124">
        <f t="shared" si="23"/>
        <v>0</v>
      </c>
      <c r="AT21" s="124">
        <f t="shared" si="24"/>
        <v>0</v>
      </c>
      <c r="AU21" s="124">
        <f t="shared" si="19"/>
        <v>0</v>
      </c>
    </row>
    <row r="22" spans="1:47" x14ac:dyDescent="0.25">
      <c r="B22" s="68" t="s">
        <v>402</v>
      </c>
      <c r="N22" s="180" t="s">
        <v>15</v>
      </c>
      <c r="O22" s="124"/>
      <c r="P22" s="124"/>
      <c r="Q22" s="124"/>
      <c r="R22" s="124"/>
      <c r="S22" s="124">
        <f t="shared" si="15"/>
        <v>0</v>
      </c>
      <c r="U22" s="187" t="s">
        <v>15</v>
      </c>
      <c r="V22" s="124"/>
      <c r="W22" s="124"/>
      <c r="X22" s="124"/>
      <c r="Y22" s="124"/>
      <c r="Z22" s="124">
        <f t="shared" si="16"/>
        <v>0</v>
      </c>
      <c r="AB22" s="180" t="s">
        <v>15</v>
      </c>
      <c r="AC22" s="124"/>
      <c r="AD22" s="124"/>
      <c r="AE22" s="124"/>
      <c r="AF22" s="124"/>
      <c r="AG22" s="124"/>
      <c r="AI22" s="180" t="s">
        <v>15</v>
      </c>
      <c r="AJ22" s="124"/>
      <c r="AK22" s="124"/>
      <c r="AL22" s="124"/>
      <c r="AM22" s="124"/>
      <c r="AN22" s="124">
        <f t="shared" si="17"/>
        <v>0</v>
      </c>
      <c r="AP22" s="180" t="s">
        <v>15</v>
      </c>
      <c r="AQ22" s="124">
        <f t="shared" si="21"/>
        <v>0</v>
      </c>
      <c r="AR22" s="124">
        <f t="shared" si="22"/>
        <v>0</v>
      </c>
      <c r="AS22" s="124">
        <f t="shared" si="23"/>
        <v>0</v>
      </c>
      <c r="AT22" s="124">
        <f t="shared" si="24"/>
        <v>0</v>
      </c>
      <c r="AU22" s="124">
        <f t="shared" si="19"/>
        <v>0</v>
      </c>
    </row>
    <row r="23" spans="1:47" x14ac:dyDescent="0.25">
      <c r="N23" s="180" t="s">
        <v>16</v>
      </c>
      <c r="O23" s="124"/>
      <c r="P23" s="124"/>
      <c r="Q23" s="124"/>
      <c r="R23" s="124"/>
      <c r="S23" s="124">
        <f t="shared" si="15"/>
        <v>0</v>
      </c>
      <c r="U23" s="187" t="s">
        <v>16</v>
      </c>
      <c r="V23" s="124"/>
      <c r="W23" s="124"/>
      <c r="X23" s="124"/>
      <c r="Y23" s="124"/>
      <c r="Z23" s="124">
        <f t="shared" si="16"/>
        <v>0</v>
      </c>
      <c r="AB23" s="180" t="s">
        <v>16</v>
      </c>
      <c r="AC23" s="124"/>
      <c r="AD23" s="124"/>
      <c r="AE23" s="124"/>
      <c r="AF23" s="124"/>
      <c r="AG23" s="124"/>
      <c r="AI23" s="180" t="s">
        <v>16</v>
      </c>
      <c r="AJ23" s="124"/>
      <c r="AK23" s="124"/>
      <c r="AL23" s="124"/>
      <c r="AM23" s="124"/>
      <c r="AN23" s="124">
        <f t="shared" si="17"/>
        <v>0</v>
      </c>
      <c r="AP23" s="180" t="s">
        <v>16</v>
      </c>
      <c r="AQ23" s="124">
        <f t="shared" si="21"/>
        <v>0</v>
      </c>
      <c r="AR23" s="124">
        <f t="shared" si="22"/>
        <v>0</v>
      </c>
      <c r="AS23" s="124">
        <f t="shared" si="23"/>
        <v>0</v>
      </c>
      <c r="AT23" s="124">
        <f t="shared" si="24"/>
        <v>0</v>
      </c>
      <c r="AU23" s="124">
        <f t="shared" si="19"/>
        <v>0</v>
      </c>
    </row>
    <row r="24" spans="1:47" x14ac:dyDescent="0.25">
      <c r="B24" s="68" t="s">
        <v>405</v>
      </c>
      <c r="C24" s="68"/>
      <c r="N24" s="180" t="s">
        <v>425</v>
      </c>
      <c r="O24" s="124"/>
      <c r="P24" s="124"/>
      <c r="Q24" s="124"/>
      <c r="R24" s="124"/>
      <c r="S24" s="124">
        <f t="shared" si="15"/>
        <v>0</v>
      </c>
      <c r="U24" s="187" t="s">
        <v>425</v>
      </c>
      <c r="V24" s="124"/>
      <c r="W24" s="124"/>
      <c r="X24" s="124"/>
      <c r="Y24" s="124"/>
      <c r="Z24" s="124">
        <f t="shared" si="16"/>
        <v>0</v>
      </c>
      <c r="AB24" s="180" t="s">
        <v>425</v>
      </c>
      <c r="AC24" s="124"/>
      <c r="AD24" s="124"/>
      <c r="AE24" s="124"/>
      <c r="AF24" s="124"/>
      <c r="AG24" s="124"/>
      <c r="AI24" s="180" t="s">
        <v>425</v>
      </c>
      <c r="AJ24" s="124"/>
      <c r="AK24" s="124"/>
      <c r="AL24" s="124"/>
      <c r="AM24" s="124"/>
      <c r="AN24" s="124">
        <f t="shared" si="17"/>
        <v>0</v>
      </c>
      <c r="AP24" s="180" t="s">
        <v>425</v>
      </c>
      <c r="AQ24" s="124">
        <f t="shared" si="21"/>
        <v>0</v>
      </c>
      <c r="AR24" s="124">
        <f t="shared" si="22"/>
        <v>0</v>
      </c>
      <c r="AS24" s="124">
        <f t="shared" si="23"/>
        <v>0</v>
      </c>
      <c r="AT24" s="124">
        <f t="shared" si="24"/>
        <v>0</v>
      </c>
      <c r="AU24" s="124">
        <f t="shared" si="19"/>
        <v>0</v>
      </c>
    </row>
    <row r="25" spans="1:47" x14ac:dyDescent="0.25">
      <c r="B25" s="68"/>
      <c r="C25" s="68" t="s">
        <v>407</v>
      </c>
      <c r="N25" s="180" t="s">
        <v>426</v>
      </c>
      <c r="O25" s="124"/>
      <c r="P25" s="124"/>
      <c r="Q25" s="124"/>
      <c r="R25" s="124"/>
      <c r="S25" s="124">
        <f t="shared" si="15"/>
        <v>0</v>
      </c>
      <c r="U25" s="187" t="s">
        <v>426</v>
      </c>
      <c r="V25" s="124"/>
      <c r="W25" s="124"/>
      <c r="X25" s="124"/>
      <c r="Y25" s="124"/>
      <c r="Z25" s="124">
        <f t="shared" si="16"/>
        <v>0</v>
      </c>
      <c r="AB25" s="180" t="s">
        <v>426</v>
      </c>
      <c r="AC25" s="124"/>
      <c r="AD25" s="124"/>
      <c r="AE25" s="124"/>
      <c r="AF25" s="124"/>
      <c r="AG25" s="124">
        <f t="shared" ref="AG25:AG26" si="26">SUM(AD25:AF25)</f>
        <v>0</v>
      </c>
      <c r="AI25" s="180" t="s">
        <v>426</v>
      </c>
      <c r="AJ25" s="124"/>
      <c r="AK25" s="124"/>
      <c r="AL25" s="124"/>
      <c r="AM25" s="124"/>
      <c r="AN25" s="124">
        <f t="shared" si="17"/>
        <v>0</v>
      </c>
      <c r="AP25" s="180" t="s">
        <v>426</v>
      </c>
      <c r="AQ25" s="124">
        <f t="shared" si="21"/>
        <v>0</v>
      </c>
      <c r="AR25" s="124">
        <f t="shared" si="22"/>
        <v>0</v>
      </c>
      <c r="AS25" s="124">
        <f t="shared" si="23"/>
        <v>0</v>
      </c>
      <c r="AT25" s="124">
        <f t="shared" si="24"/>
        <v>0</v>
      </c>
      <c r="AU25" s="124">
        <f t="shared" si="19"/>
        <v>0</v>
      </c>
    </row>
    <row r="26" spans="1:47" x14ac:dyDescent="0.25">
      <c r="B26" s="68"/>
      <c r="C26" s="68" t="s">
        <v>406</v>
      </c>
      <c r="N26" s="180" t="s">
        <v>427</v>
      </c>
      <c r="O26" s="124"/>
      <c r="P26" s="124"/>
      <c r="Q26" s="124"/>
      <c r="R26" s="124"/>
      <c r="S26" s="124">
        <f t="shared" si="15"/>
        <v>0</v>
      </c>
      <c r="U26" s="187" t="s">
        <v>427</v>
      </c>
      <c r="V26" s="124"/>
      <c r="W26" s="124"/>
      <c r="X26" s="124"/>
      <c r="Y26" s="124"/>
      <c r="Z26" s="124">
        <f t="shared" si="16"/>
        <v>0</v>
      </c>
      <c r="AB26" s="180" t="s">
        <v>427</v>
      </c>
      <c r="AC26" s="124"/>
      <c r="AD26" s="124"/>
      <c r="AE26" s="124"/>
      <c r="AF26" s="124"/>
      <c r="AG26" s="124">
        <f t="shared" si="26"/>
        <v>0</v>
      </c>
      <c r="AI26" s="180" t="s">
        <v>427</v>
      </c>
      <c r="AJ26" s="124"/>
      <c r="AK26" s="124"/>
      <c r="AL26" s="124"/>
      <c r="AM26" s="124"/>
      <c r="AN26" s="124">
        <f t="shared" si="17"/>
        <v>0</v>
      </c>
      <c r="AP26" s="180" t="s">
        <v>427</v>
      </c>
      <c r="AQ26" s="124">
        <f t="shared" si="21"/>
        <v>0</v>
      </c>
      <c r="AR26" s="124">
        <f t="shared" si="22"/>
        <v>0</v>
      </c>
      <c r="AS26" s="124">
        <f t="shared" si="23"/>
        <v>0</v>
      </c>
      <c r="AT26" s="124">
        <f t="shared" si="24"/>
        <v>0</v>
      </c>
      <c r="AU26" s="124">
        <f t="shared" si="19"/>
        <v>0</v>
      </c>
    </row>
    <row r="27" spans="1:47" x14ac:dyDescent="0.25">
      <c r="B27" s="68"/>
      <c r="C27" s="68" t="s">
        <v>403</v>
      </c>
      <c r="N27" s="176" t="s">
        <v>393</v>
      </c>
      <c r="O27" s="176">
        <f>SUM(O18:O26)</f>
        <v>0</v>
      </c>
      <c r="P27" s="176">
        <f t="shared" ref="P27:R27" si="27">SUM(P18:P26)</f>
        <v>0</v>
      </c>
      <c r="Q27" s="176">
        <f t="shared" si="27"/>
        <v>0</v>
      </c>
      <c r="R27" s="176">
        <f t="shared" si="27"/>
        <v>0</v>
      </c>
      <c r="S27" s="176">
        <f>SUM(S18:S26)</f>
        <v>0</v>
      </c>
      <c r="T27" s="182"/>
      <c r="U27" s="176" t="s">
        <v>393</v>
      </c>
      <c r="V27" s="176">
        <f>SUM(V18:V26)</f>
        <v>0</v>
      </c>
      <c r="W27" s="176">
        <f>SUM(W18:W26)</f>
        <v>0</v>
      </c>
      <c r="X27" s="176">
        <f>SUM(X18:X26)</f>
        <v>0</v>
      </c>
      <c r="Y27" s="176">
        <f>SUM(Y18:Y26)</f>
        <v>0</v>
      </c>
      <c r="Z27" s="176">
        <f>SUM(Z18:Z26)</f>
        <v>0</v>
      </c>
      <c r="AA27" s="182"/>
      <c r="AB27" s="176" t="s">
        <v>393</v>
      </c>
      <c r="AC27" s="176">
        <f>SUM(AC18:AC26)</f>
        <v>0</v>
      </c>
      <c r="AD27" s="176">
        <f>SUM(AD18:AD26)</f>
        <v>0</v>
      </c>
      <c r="AE27" s="176">
        <f>SUM(AE18:AE26)</f>
        <v>0</v>
      </c>
      <c r="AF27" s="176">
        <f>SUM(AF18:AF26)</f>
        <v>0</v>
      </c>
      <c r="AG27" s="176">
        <f>SUM(AG18:AG26)</f>
        <v>0</v>
      </c>
      <c r="AH27" s="182"/>
      <c r="AI27" s="176" t="s">
        <v>393</v>
      </c>
      <c r="AJ27" s="176">
        <f>SUM(AJ18:AJ26)</f>
        <v>0</v>
      </c>
      <c r="AK27" s="176">
        <f>SUM(AK18:AK26)</f>
        <v>0</v>
      </c>
      <c r="AL27" s="176">
        <f>SUM(AL18:AL26)</f>
        <v>0</v>
      </c>
      <c r="AM27" s="176">
        <f>SUM(AM18:AM26)</f>
        <v>0</v>
      </c>
      <c r="AN27" s="176">
        <f>SUM(AN18:AN26)</f>
        <v>0</v>
      </c>
      <c r="AO27" s="182"/>
      <c r="AP27" s="176" t="s">
        <v>393</v>
      </c>
      <c r="AQ27" s="176">
        <f>SUM(AQ18:AQ26)</f>
        <v>0</v>
      </c>
      <c r="AR27" s="176">
        <f>SUM(AR18:AR26)</f>
        <v>0</v>
      </c>
      <c r="AS27" s="176">
        <f>SUM(AS18:AS26)</f>
        <v>0</v>
      </c>
      <c r="AT27" s="176">
        <f>SUM(AT18:AT26)</f>
        <v>0</v>
      </c>
      <c r="AU27" s="176">
        <f>SUM(AU18:AU26)</f>
        <v>0</v>
      </c>
    </row>
    <row r="28" spans="1:47" x14ac:dyDescent="0.25">
      <c r="B28" s="68"/>
      <c r="C28" s="68" t="s">
        <v>404</v>
      </c>
    </row>
    <row r="29" spans="1:47" x14ac:dyDescent="0.25">
      <c r="B29" s="68" t="s">
        <v>408</v>
      </c>
      <c r="C29" s="68"/>
      <c r="N29" s="218" t="s">
        <v>429</v>
      </c>
      <c r="O29" s="219" t="s">
        <v>424</v>
      </c>
      <c r="P29" s="219"/>
      <c r="Q29" s="219"/>
      <c r="R29" s="219"/>
      <c r="S29" s="219"/>
      <c r="T29" s="182"/>
      <c r="U29" s="218" t="s">
        <v>429</v>
      </c>
      <c r="V29" s="219" t="s">
        <v>424</v>
      </c>
      <c r="W29" s="219"/>
      <c r="X29" s="219"/>
      <c r="Y29" s="219"/>
      <c r="Z29" s="219"/>
      <c r="AA29" s="182"/>
      <c r="AB29" s="218" t="s">
        <v>429</v>
      </c>
      <c r="AC29" s="219" t="s">
        <v>424</v>
      </c>
      <c r="AD29" s="219"/>
      <c r="AE29" s="219"/>
      <c r="AF29" s="219"/>
      <c r="AG29" s="219"/>
      <c r="AH29" s="182"/>
      <c r="AI29" s="218" t="s">
        <v>429</v>
      </c>
      <c r="AJ29" s="219" t="s">
        <v>424</v>
      </c>
      <c r="AK29" s="219"/>
      <c r="AL29" s="219"/>
      <c r="AM29" s="219"/>
      <c r="AN29" s="219"/>
      <c r="AO29" s="182"/>
      <c r="AP29" s="218" t="s">
        <v>429</v>
      </c>
      <c r="AQ29" s="219" t="s">
        <v>424</v>
      </c>
      <c r="AR29" s="219"/>
      <c r="AS29" s="219"/>
      <c r="AT29" s="219"/>
      <c r="AU29" s="219"/>
    </row>
    <row r="30" spans="1:47" x14ac:dyDescent="0.25">
      <c r="N30" s="180" t="s">
        <v>434</v>
      </c>
      <c r="O30" s="180" t="s">
        <v>388</v>
      </c>
      <c r="P30" s="180" t="s">
        <v>420</v>
      </c>
      <c r="Q30" s="180" t="s">
        <v>421</v>
      </c>
      <c r="R30" s="180" t="s">
        <v>422</v>
      </c>
      <c r="S30" s="180" t="s">
        <v>423</v>
      </c>
      <c r="T30" s="140"/>
      <c r="U30" s="180" t="s">
        <v>434</v>
      </c>
      <c r="V30" s="180" t="s">
        <v>388</v>
      </c>
      <c r="W30" s="180" t="s">
        <v>420</v>
      </c>
      <c r="X30" s="180" t="s">
        <v>421</v>
      </c>
      <c r="Y30" s="180" t="s">
        <v>422</v>
      </c>
      <c r="Z30" s="180" t="s">
        <v>423</v>
      </c>
      <c r="AA30" s="140"/>
      <c r="AB30" s="180" t="s">
        <v>433</v>
      </c>
      <c r="AC30" s="180" t="s">
        <v>419</v>
      </c>
      <c r="AD30" s="180" t="s">
        <v>420</v>
      </c>
      <c r="AE30" s="180" t="s">
        <v>421</v>
      </c>
      <c r="AF30" s="180" t="s">
        <v>422</v>
      </c>
      <c r="AG30" s="180" t="s">
        <v>423</v>
      </c>
      <c r="AH30" s="140"/>
      <c r="AI30" s="180" t="s">
        <v>433</v>
      </c>
      <c r="AJ30" s="180" t="s">
        <v>419</v>
      </c>
      <c r="AK30" s="180" t="s">
        <v>420</v>
      </c>
      <c r="AL30" s="180" t="s">
        <v>421</v>
      </c>
      <c r="AM30" s="180" t="s">
        <v>422</v>
      </c>
      <c r="AN30" s="180" t="s">
        <v>423</v>
      </c>
      <c r="AO30" s="140"/>
      <c r="AP30" s="180" t="s">
        <v>433</v>
      </c>
      <c r="AQ30" s="180" t="s">
        <v>419</v>
      </c>
      <c r="AR30" s="180" t="s">
        <v>420</v>
      </c>
      <c r="AS30" s="180" t="s">
        <v>421</v>
      </c>
      <c r="AT30" s="180" t="s">
        <v>422</v>
      </c>
      <c r="AU30" s="180" t="s">
        <v>423</v>
      </c>
    </row>
    <row r="31" spans="1:47" x14ac:dyDescent="0.25">
      <c r="N31" s="180"/>
      <c r="O31" s="124"/>
      <c r="P31" s="124"/>
      <c r="Q31" s="124"/>
      <c r="R31" s="124"/>
      <c r="S31" s="124">
        <f>SUM(P31:R31)</f>
        <v>0</v>
      </c>
      <c r="U31" s="180"/>
      <c r="V31" s="124"/>
      <c r="W31" s="124"/>
      <c r="X31" s="124"/>
      <c r="Y31" s="124"/>
      <c r="Z31" s="124">
        <f t="shared" ref="Z31:Z38" si="28">SUM(W31:Y31)</f>
        <v>0</v>
      </c>
      <c r="AB31" s="180"/>
      <c r="AC31" s="124"/>
      <c r="AD31" s="124"/>
      <c r="AE31" s="124"/>
      <c r="AF31" s="124"/>
      <c r="AG31" s="124">
        <f>SUM(AD31:AF31)</f>
        <v>0</v>
      </c>
      <c r="AI31" s="180"/>
      <c r="AJ31" s="124"/>
      <c r="AK31" s="124"/>
      <c r="AL31" s="124"/>
      <c r="AM31" s="124"/>
      <c r="AN31" s="124">
        <f>SUM(AK31:AM31)</f>
        <v>0</v>
      </c>
      <c r="AP31" s="180"/>
      <c r="AQ31" s="124"/>
      <c r="AR31" s="124"/>
      <c r="AS31" s="124"/>
      <c r="AT31" s="124"/>
      <c r="AU31" s="124">
        <f>SUM(AR31:AT31)</f>
        <v>0</v>
      </c>
    </row>
    <row r="32" spans="1:47" x14ac:dyDescent="0.25">
      <c r="N32" s="180" t="s">
        <v>11</v>
      </c>
      <c r="O32" s="124"/>
      <c r="P32" s="124"/>
      <c r="Q32" s="124"/>
      <c r="R32" s="124"/>
      <c r="S32" s="124">
        <f t="shared" ref="S32:S38" si="29">SUM(P32:R32)</f>
        <v>0</v>
      </c>
      <c r="U32" s="180" t="s">
        <v>11</v>
      </c>
      <c r="V32" s="124"/>
      <c r="W32" s="124"/>
      <c r="X32" s="124"/>
      <c r="Y32" s="124"/>
      <c r="Z32" s="124">
        <f t="shared" si="28"/>
        <v>0</v>
      </c>
      <c r="AB32" s="188" t="s">
        <v>11</v>
      </c>
      <c r="AC32" s="124"/>
      <c r="AD32" s="124"/>
      <c r="AE32" s="124"/>
      <c r="AF32" s="124"/>
      <c r="AG32" s="124">
        <f t="shared" ref="AG32:AG34" si="30">SUM(AD32:AF32)</f>
        <v>0</v>
      </c>
      <c r="AI32" s="188" t="s">
        <v>11</v>
      </c>
      <c r="AJ32" s="131"/>
      <c r="AK32" s="124"/>
      <c r="AL32" s="124"/>
      <c r="AM32" s="124"/>
      <c r="AN32" s="124">
        <v>14</v>
      </c>
      <c r="AP32" s="188" t="s">
        <v>11</v>
      </c>
      <c r="AQ32" s="124">
        <f>O32+V32+AC32</f>
        <v>0</v>
      </c>
      <c r="AR32" s="124">
        <f t="shared" ref="AR32:AT32" si="31">P32+W32+AD32+AK32</f>
        <v>0</v>
      </c>
      <c r="AS32" s="124">
        <f t="shared" si="31"/>
        <v>0</v>
      </c>
      <c r="AT32" s="124">
        <f t="shared" si="31"/>
        <v>0</v>
      </c>
      <c r="AU32" s="124">
        <f t="shared" ref="AU32:AU37" si="32">SUM(AR32:AT32)</f>
        <v>0</v>
      </c>
    </row>
    <row r="33" spans="14:47" x14ac:dyDescent="0.25">
      <c r="N33" s="180" t="s">
        <v>12</v>
      </c>
      <c r="O33" s="124"/>
      <c r="P33" s="124"/>
      <c r="Q33" s="124"/>
      <c r="R33" s="124"/>
      <c r="S33" s="124">
        <f t="shared" si="29"/>
        <v>0</v>
      </c>
      <c r="U33" s="180" t="s">
        <v>12</v>
      </c>
      <c r="V33" s="124"/>
      <c r="W33" s="124"/>
      <c r="X33" s="124"/>
      <c r="Y33" s="124"/>
      <c r="Z33" s="124">
        <f t="shared" si="28"/>
        <v>0</v>
      </c>
      <c r="AB33" s="188" t="s">
        <v>12</v>
      </c>
      <c r="AC33" s="124"/>
      <c r="AD33" s="124"/>
      <c r="AE33" s="124"/>
      <c r="AF33" s="124"/>
      <c r="AG33" s="124">
        <f t="shared" si="30"/>
        <v>0</v>
      </c>
      <c r="AI33" s="188" t="s">
        <v>12</v>
      </c>
      <c r="AJ33" s="124"/>
      <c r="AK33" s="124"/>
      <c r="AL33" s="124"/>
      <c r="AM33" s="124"/>
      <c r="AN33" s="124">
        <v>30</v>
      </c>
      <c r="AP33" s="188" t="s">
        <v>12</v>
      </c>
      <c r="AQ33" s="124">
        <f t="shared" ref="AQ33:AQ37" si="33">O33+V33+AC33+AJ33</f>
        <v>0</v>
      </c>
      <c r="AR33" s="124">
        <f t="shared" ref="AR33:AR37" si="34">P33+W33+AD33+AK33</f>
        <v>0</v>
      </c>
      <c r="AS33" s="124">
        <f t="shared" ref="AS33:AS37" si="35">Q33+X33+AE33+AL33</f>
        <v>0</v>
      </c>
      <c r="AT33" s="124">
        <f t="shared" ref="AT33:AT37" si="36">R33+Y33+AF33+AM33</f>
        <v>0</v>
      </c>
      <c r="AU33" s="124">
        <f t="shared" si="32"/>
        <v>0</v>
      </c>
    </row>
    <row r="34" spans="14:47" x14ac:dyDescent="0.25">
      <c r="N34" s="180" t="s">
        <v>13</v>
      </c>
      <c r="O34" s="124"/>
      <c r="P34" s="124"/>
      <c r="Q34" s="124"/>
      <c r="R34" s="124"/>
      <c r="S34" s="124">
        <f t="shared" si="29"/>
        <v>0</v>
      </c>
      <c r="U34" s="180" t="s">
        <v>13</v>
      </c>
      <c r="V34" s="124"/>
      <c r="W34" s="124"/>
      <c r="X34" s="124"/>
      <c r="Y34" s="124"/>
      <c r="Z34" s="124">
        <f t="shared" si="28"/>
        <v>0</v>
      </c>
      <c r="AB34" s="188" t="s">
        <v>13</v>
      </c>
      <c r="AC34" s="124"/>
      <c r="AD34" s="124"/>
      <c r="AE34" s="124"/>
      <c r="AF34" s="124"/>
      <c r="AG34" s="124">
        <f t="shared" si="30"/>
        <v>0</v>
      </c>
      <c r="AI34" s="188" t="s">
        <v>13</v>
      </c>
      <c r="AJ34" s="124"/>
      <c r="AK34" s="124"/>
      <c r="AL34" s="124"/>
      <c r="AM34" s="124"/>
      <c r="AN34" s="124">
        <v>46</v>
      </c>
      <c r="AP34" s="188" t="s">
        <v>13</v>
      </c>
      <c r="AQ34" s="124">
        <f t="shared" si="33"/>
        <v>0</v>
      </c>
      <c r="AR34" s="124">
        <f t="shared" si="34"/>
        <v>0</v>
      </c>
      <c r="AS34" s="124">
        <f t="shared" si="35"/>
        <v>0</v>
      </c>
      <c r="AT34" s="124">
        <f t="shared" si="36"/>
        <v>0</v>
      </c>
      <c r="AU34" s="124">
        <f t="shared" si="32"/>
        <v>0</v>
      </c>
    </row>
    <row r="35" spans="14:47" x14ac:dyDescent="0.25">
      <c r="N35" s="180" t="s">
        <v>14</v>
      </c>
      <c r="O35" s="124"/>
      <c r="P35" s="124"/>
      <c r="Q35" s="124"/>
      <c r="R35" s="124"/>
      <c r="S35" s="124">
        <f t="shared" si="29"/>
        <v>0</v>
      </c>
      <c r="U35" s="180" t="s">
        <v>14</v>
      </c>
      <c r="V35" s="124"/>
      <c r="W35" s="124"/>
      <c r="X35" s="124"/>
      <c r="Y35" s="124"/>
      <c r="Z35" s="124">
        <f t="shared" si="28"/>
        <v>0</v>
      </c>
      <c r="AB35" s="188" t="s">
        <v>14</v>
      </c>
      <c r="AC35" s="124"/>
      <c r="AD35" s="124"/>
      <c r="AE35" s="124"/>
      <c r="AF35" s="124"/>
      <c r="AG35" s="124">
        <f>SUM(AD35:AF35)</f>
        <v>0</v>
      </c>
      <c r="AI35" s="188" t="s">
        <v>14</v>
      </c>
      <c r="AJ35" s="131"/>
      <c r="AK35" s="124"/>
      <c r="AL35" s="124"/>
      <c r="AM35" s="124"/>
      <c r="AN35" s="124">
        <f>SUM(AK35:AM35)</f>
        <v>0</v>
      </c>
      <c r="AP35" s="188" t="s">
        <v>14</v>
      </c>
      <c r="AQ35" s="124">
        <f>O35+V35+AC35</f>
        <v>0</v>
      </c>
      <c r="AR35" s="124">
        <f t="shared" si="34"/>
        <v>0</v>
      </c>
      <c r="AS35" s="124">
        <f t="shared" si="35"/>
        <v>0</v>
      </c>
      <c r="AT35" s="124">
        <f t="shared" si="36"/>
        <v>0</v>
      </c>
      <c r="AU35" s="124">
        <f t="shared" si="32"/>
        <v>0</v>
      </c>
    </row>
    <row r="36" spans="14:47" x14ac:dyDescent="0.25">
      <c r="N36" s="180" t="s">
        <v>15</v>
      </c>
      <c r="O36" s="124"/>
      <c r="P36" s="124"/>
      <c r="Q36" s="124"/>
      <c r="R36" s="124"/>
      <c r="S36" s="124">
        <f t="shared" si="29"/>
        <v>0</v>
      </c>
      <c r="U36" s="180" t="s">
        <v>15</v>
      </c>
      <c r="V36" s="124"/>
      <c r="W36" s="124"/>
      <c r="X36" s="124"/>
      <c r="Y36" s="124"/>
      <c r="Z36" s="124">
        <f t="shared" si="28"/>
        <v>0</v>
      </c>
      <c r="AB36" s="188" t="s">
        <v>15</v>
      </c>
      <c r="AC36" s="124"/>
      <c r="AD36" s="124"/>
      <c r="AE36" s="124"/>
      <c r="AF36" s="124"/>
      <c r="AG36" s="124">
        <f>SUM(AD36:AF36)</f>
        <v>0</v>
      </c>
      <c r="AI36" s="188" t="s">
        <v>15</v>
      </c>
      <c r="AJ36" s="124"/>
      <c r="AK36" s="124"/>
      <c r="AL36" s="124"/>
      <c r="AM36" s="124"/>
      <c r="AN36" s="124">
        <f>SUM(AK36:AM36)</f>
        <v>0</v>
      </c>
      <c r="AP36" s="188" t="s">
        <v>15</v>
      </c>
      <c r="AQ36" s="124">
        <f t="shared" si="33"/>
        <v>0</v>
      </c>
      <c r="AR36" s="124">
        <f t="shared" si="34"/>
        <v>0</v>
      </c>
      <c r="AS36" s="124">
        <f t="shared" si="35"/>
        <v>0</v>
      </c>
      <c r="AT36" s="124">
        <f t="shared" si="36"/>
        <v>0</v>
      </c>
      <c r="AU36" s="124">
        <f t="shared" si="32"/>
        <v>0</v>
      </c>
    </row>
    <row r="37" spans="14:47" x14ac:dyDescent="0.25">
      <c r="N37" s="180" t="s">
        <v>438</v>
      </c>
      <c r="O37" s="124"/>
      <c r="P37" s="124"/>
      <c r="Q37" s="124"/>
      <c r="R37" s="124"/>
      <c r="S37" s="124">
        <f t="shared" si="29"/>
        <v>0</v>
      </c>
      <c r="U37" s="180" t="s">
        <v>438</v>
      </c>
      <c r="V37" s="124"/>
      <c r="W37" s="124"/>
      <c r="X37" s="124"/>
      <c r="Y37" s="124"/>
      <c r="Z37" s="124">
        <f t="shared" si="28"/>
        <v>0</v>
      </c>
      <c r="AB37" s="188" t="s">
        <v>438</v>
      </c>
      <c r="AC37" s="124"/>
      <c r="AD37" s="124"/>
      <c r="AE37" s="124"/>
      <c r="AF37" s="124"/>
      <c r="AG37" s="124">
        <f>SUM(AD37:AF37)</f>
        <v>0</v>
      </c>
      <c r="AI37" s="188" t="s">
        <v>438</v>
      </c>
      <c r="AJ37" s="124"/>
      <c r="AK37" s="124"/>
      <c r="AL37" s="124"/>
      <c r="AM37" s="124"/>
      <c r="AN37" s="124">
        <f>SUM(AK37:AM37)</f>
        <v>0</v>
      </c>
      <c r="AP37" s="188" t="s">
        <v>438</v>
      </c>
      <c r="AQ37" s="124">
        <f t="shared" si="33"/>
        <v>0</v>
      </c>
      <c r="AR37" s="124">
        <f t="shared" si="34"/>
        <v>0</v>
      </c>
      <c r="AS37" s="124">
        <f t="shared" si="35"/>
        <v>0</v>
      </c>
      <c r="AT37" s="124">
        <f t="shared" si="36"/>
        <v>0</v>
      </c>
      <c r="AU37" s="124">
        <f t="shared" si="32"/>
        <v>0</v>
      </c>
    </row>
    <row r="38" spans="14:47" x14ac:dyDescent="0.25">
      <c r="N38" s="184" t="s">
        <v>393</v>
      </c>
      <c r="O38" s="185">
        <f>SUM(O31:O37)</f>
        <v>0</v>
      </c>
      <c r="P38" s="186">
        <f>SUM(P31:P37)</f>
        <v>0</v>
      </c>
      <c r="Q38" s="186">
        <f>SUM(Q31:Q37)</f>
        <v>0</v>
      </c>
      <c r="R38" s="186">
        <f>SUM(R31:R37)</f>
        <v>0</v>
      </c>
      <c r="S38" s="186">
        <f t="shared" si="29"/>
        <v>0</v>
      </c>
      <c r="T38" s="182"/>
      <c r="U38" s="184" t="s">
        <v>393</v>
      </c>
      <c r="V38" s="185">
        <f>SUM(V31:V37)</f>
        <v>0</v>
      </c>
      <c r="W38" s="186">
        <f>SUM(W31:W37)</f>
        <v>0</v>
      </c>
      <c r="X38" s="186">
        <f>SUM(X31:X37)</f>
        <v>0</v>
      </c>
      <c r="Y38" s="186">
        <f>SUM(Y31:Y37)</f>
        <v>0</v>
      </c>
      <c r="Z38" s="186">
        <f t="shared" si="28"/>
        <v>0</v>
      </c>
      <c r="AA38" s="182"/>
      <c r="AB38" s="184" t="s">
        <v>393</v>
      </c>
      <c r="AC38" s="185">
        <v>3</v>
      </c>
      <c r="AD38" s="186">
        <v>28</v>
      </c>
      <c r="AE38" s="186">
        <v>32</v>
      </c>
      <c r="AF38" s="186">
        <v>30</v>
      </c>
      <c r="AG38" s="186">
        <f>SUM(AD38:AF38)</f>
        <v>90</v>
      </c>
      <c r="AH38" s="182"/>
      <c r="AI38" s="184" t="s">
        <v>393</v>
      </c>
      <c r="AJ38" s="185">
        <v>17</v>
      </c>
      <c r="AK38" s="186">
        <f>SUM(AK31:AK37)</f>
        <v>0</v>
      </c>
      <c r="AL38" s="186">
        <f>SUM(AL31:AL37)</f>
        <v>0</v>
      </c>
      <c r="AM38" s="186">
        <f>SUM(AM31:AM37)</f>
        <v>0</v>
      </c>
      <c r="AN38" s="186">
        <f>SUM(AK38:AM38)</f>
        <v>0</v>
      </c>
      <c r="AO38" s="182"/>
      <c r="AP38" s="184" t="s">
        <v>393</v>
      </c>
      <c r="AQ38" s="185">
        <f>O38+V38+AC38+AJ38</f>
        <v>20</v>
      </c>
      <c r="AR38" s="186">
        <f>SUM(AR31:AR37)</f>
        <v>0</v>
      </c>
      <c r="AS38" s="186">
        <f>SUM(AS31:AS37)</f>
        <v>0</v>
      </c>
      <c r="AT38" s="186">
        <f>SUM(AT31:AT37)</f>
        <v>0</v>
      </c>
      <c r="AU38" s="186">
        <f>SUM(AR38:AT38)</f>
        <v>0</v>
      </c>
    </row>
    <row r="39" spans="14:47" x14ac:dyDescent="0.25">
      <c r="AB39" t="s">
        <v>436</v>
      </c>
      <c r="AC39" s="130"/>
      <c r="AJ39" t="s">
        <v>435</v>
      </c>
      <c r="AP39" t="s">
        <v>439</v>
      </c>
    </row>
  </sheetData>
  <mergeCells count="30">
    <mergeCell ref="AP4:AU4"/>
    <mergeCell ref="AP5:AU5"/>
    <mergeCell ref="AP16:AU16"/>
    <mergeCell ref="AP29:AU29"/>
    <mergeCell ref="U16:Z16"/>
    <mergeCell ref="AB16:AG16"/>
    <mergeCell ref="AI16:AN16"/>
    <mergeCell ref="N29:S29"/>
    <mergeCell ref="U29:Z29"/>
    <mergeCell ref="AB29:AG29"/>
    <mergeCell ref="AI29:AN29"/>
    <mergeCell ref="U4:Z4"/>
    <mergeCell ref="AB4:AG4"/>
    <mergeCell ref="AI4:AN4"/>
    <mergeCell ref="U5:Z5"/>
    <mergeCell ref="AB5:AG5"/>
    <mergeCell ref="AI5:AN5"/>
    <mergeCell ref="N4:S4"/>
    <mergeCell ref="N5:S5"/>
    <mergeCell ref="N16:S16"/>
    <mergeCell ref="A10:A12"/>
    <mergeCell ref="A13:A16"/>
    <mergeCell ref="A17:A19"/>
    <mergeCell ref="K4:L4"/>
    <mergeCell ref="C4:D4"/>
    <mergeCell ref="E4:F4"/>
    <mergeCell ref="G4:H4"/>
    <mergeCell ref="I4:J4"/>
    <mergeCell ref="A6:A8"/>
    <mergeCell ref="A9:B9"/>
  </mergeCells>
  <hyperlinks>
    <hyperlink ref="K1" location="Indice!A1" display="INDICE" xr:uid="{A2652A88-7C41-4B7F-B6C5-1DC6D0027DFC}"/>
  </hyperlinks>
  <pageMargins left="0.7" right="0.7" top="0.75" bottom="0.75" header="0.3" footer="0.3"/>
  <pageSetup paperSize="9" orientation="portrait" r:id="rId1"/>
  <ignoredErrors>
    <ignoredError sqref="AN7:AN12 AN18:AN25 AG7:AG13 S18:S26 Z18:Z26 AN35:AN36 AG38 Z7:Z13" formulaRange="1"/>
    <ignoredError sqref="AQ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4"/>
  <sheetViews>
    <sheetView showGridLines="0" zoomScale="55" zoomScaleNormal="55" workbookViewId="0">
      <pane ySplit="4" topLeftCell="A33" activePane="bottomLeft" state="frozen"/>
      <selection activeCell="B1" sqref="B1"/>
      <selection pane="bottomLeft" activeCell="B35" sqref="B35"/>
    </sheetView>
  </sheetViews>
  <sheetFormatPr defaultColWidth="11" defaultRowHeight="12.75" x14ac:dyDescent="0.2"/>
  <cols>
    <col min="1" max="1" width="30.85546875" style="83" customWidth="1"/>
    <col min="2" max="2" width="13" style="83" customWidth="1"/>
    <col min="3" max="3" width="12.85546875" style="83" customWidth="1"/>
    <col min="4" max="254" width="11" style="83"/>
    <col min="255" max="255" width="11.42578125" style="83" customWidth="1"/>
    <col min="256" max="256" width="7.28515625" style="83" customWidth="1"/>
    <col min="257" max="257" width="30.85546875" style="83" customWidth="1"/>
    <col min="258" max="510" width="11" style="83"/>
    <col min="511" max="511" width="11.42578125" style="83" customWidth="1"/>
    <col min="512" max="512" width="7.28515625" style="83" customWidth="1"/>
    <col min="513" max="513" width="30.85546875" style="83" customWidth="1"/>
    <col min="514" max="766" width="11" style="83"/>
    <col min="767" max="767" width="11.42578125" style="83" customWidth="1"/>
    <col min="768" max="768" width="7.28515625" style="83" customWidth="1"/>
    <col min="769" max="769" width="30.85546875" style="83" customWidth="1"/>
    <col min="770" max="1022" width="11" style="83"/>
    <col min="1023" max="1023" width="11.42578125" style="83" customWidth="1"/>
    <col min="1024" max="1024" width="7.28515625" style="83" customWidth="1"/>
    <col min="1025" max="1025" width="30.85546875" style="83" customWidth="1"/>
    <col min="1026" max="1278" width="11" style="83"/>
    <col min="1279" max="1279" width="11.42578125" style="83" customWidth="1"/>
    <col min="1280" max="1280" width="7.28515625" style="83" customWidth="1"/>
    <col min="1281" max="1281" width="30.85546875" style="83" customWidth="1"/>
    <col min="1282" max="1534" width="11" style="83"/>
    <col min="1535" max="1535" width="11.42578125" style="83" customWidth="1"/>
    <col min="1536" max="1536" width="7.28515625" style="83" customWidth="1"/>
    <col min="1537" max="1537" width="30.85546875" style="83" customWidth="1"/>
    <col min="1538" max="1790" width="11" style="83"/>
    <col min="1791" max="1791" width="11.42578125" style="83" customWidth="1"/>
    <col min="1792" max="1792" width="7.28515625" style="83" customWidth="1"/>
    <col min="1793" max="1793" width="30.85546875" style="83" customWidth="1"/>
    <col min="1794" max="2046" width="11" style="83"/>
    <col min="2047" max="2047" width="11.42578125" style="83" customWidth="1"/>
    <col min="2048" max="2048" width="7.28515625" style="83" customWidth="1"/>
    <col min="2049" max="2049" width="30.85546875" style="83" customWidth="1"/>
    <col min="2050" max="2302" width="11" style="83"/>
    <col min="2303" max="2303" width="11.42578125" style="83" customWidth="1"/>
    <col min="2304" max="2304" width="7.28515625" style="83" customWidth="1"/>
    <col min="2305" max="2305" width="30.85546875" style="83" customWidth="1"/>
    <col min="2306" max="2558" width="11" style="83"/>
    <col min="2559" max="2559" width="11.42578125" style="83" customWidth="1"/>
    <col min="2560" max="2560" width="7.28515625" style="83" customWidth="1"/>
    <col min="2561" max="2561" width="30.85546875" style="83" customWidth="1"/>
    <col min="2562" max="2814" width="11" style="83"/>
    <col min="2815" max="2815" width="11.42578125" style="83" customWidth="1"/>
    <col min="2816" max="2816" width="7.28515625" style="83" customWidth="1"/>
    <col min="2817" max="2817" width="30.85546875" style="83" customWidth="1"/>
    <col min="2818" max="3070" width="11" style="83"/>
    <col min="3071" max="3071" width="11.42578125" style="83" customWidth="1"/>
    <col min="3072" max="3072" width="7.28515625" style="83" customWidth="1"/>
    <col min="3073" max="3073" width="30.85546875" style="83" customWidth="1"/>
    <col min="3074" max="3326" width="11" style="83"/>
    <col min="3327" max="3327" width="11.42578125" style="83" customWidth="1"/>
    <col min="3328" max="3328" width="7.28515625" style="83" customWidth="1"/>
    <col min="3329" max="3329" width="30.85546875" style="83" customWidth="1"/>
    <col min="3330" max="3582" width="11" style="83"/>
    <col min="3583" max="3583" width="11.42578125" style="83" customWidth="1"/>
    <col min="3584" max="3584" width="7.28515625" style="83" customWidth="1"/>
    <col min="3585" max="3585" width="30.85546875" style="83" customWidth="1"/>
    <col min="3586" max="3838" width="11" style="83"/>
    <col min="3839" max="3839" width="11.42578125" style="83" customWidth="1"/>
    <col min="3840" max="3840" width="7.28515625" style="83" customWidth="1"/>
    <col min="3841" max="3841" width="30.85546875" style="83" customWidth="1"/>
    <col min="3842" max="4094" width="11" style="83"/>
    <col min="4095" max="4095" width="11.42578125" style="83" customWidth="1"/>
    <col min="4096" max="4096" width="7.28515625" style="83" customWidth="1"/>
    <col min="4097" max="4097" width="30.85546875" style="83" customWidth="1"/>
    <col min="4098" max="4350" width="11" style="83"/>
    <col min="4351" max="4351" width="11.42578125" style="83" customWidth="1"/>
    <col min="4352" max="4352" width="7.28515625" style="83" customWidth="1"/>
    <col min="4353" max="4353" width="30.85546875" style="83" customWidth="1"/>
    <col min="4354" max="4606" width="11" style="83"/>
    <col min="4607" max="4607" width="11.42578125" style="83" customWidth="1"/>
    <col min="4608" max="4608" width="7.28515625" style="83" customWidth="1"/>
    <col min="4609" max="4609" width="30.85546875" style="83" customWidth="1"/>
    <col min="4610" max="4862" width="11" style="83"/>
    <col min="4863" max="4863" width="11.42578125" style="83" customWidth="1"/>
    <col min="4864" max="4864" width="7.28515625" style="83" customWidth="1"/>
    <col min="4865" max="4865" width="30.85546875" style="83" customWidth="1"/>
    <col min="4866" max="5118" width="11" style="83"/>
    <col min="5119" max="5119" width="11.42578125" style="83" customWidth="1"/>
    <col min="5120" max="5120" width="7.28515625" style="83" customWidth="1"/>
    <col min="5121" max="5121" width="30.85546875" style="83" customWidth="1"/>
    <col min="5122" max="5374" width="11" style="83"/>
    <col min="5375" max="5375" width="11.42578125" style="83" customWidth="1"/>
    <col min="5376" max="5376" width="7.28515625" style="83" customWidth="1"/>
    <col min="5377" max="5377" width="30.85546875" style="83" customWidth="1"/>
    <col min="5378" max="5630" width="11" style="83"/>
    <col min="5631" max="5631" width="11.42578125" style="83" customWidth="1"/>
    <col min="5632" max="5632" width="7.28515625" style="83" customWidth="1"/>
    <col min="5633" max="5633" width="30.85546875" style="83" customWidth="1"/>
    <col min="5634" max="5886" width="11" style="83"/>
    <col min="5887" max="5887" width="11.42578125" style="83" customWidth="1"/>
    <col min="5888" max="5888" width="7.28515625" style="83" customWidth="1"/>
    <col min="5889" max="5889" width="30.85546875" style="83" customWidth="1"/>
    <col min="5890" max="6142" width="11" style="83"/>
    <col min="6143" max="6143" width="11.42578125" style="83" customWidth="1"/>
    <col min="6144" max="6144" width="7.28515625" style="83" customWidth="1"/>
    <col min="6145" max="6145" width="30.85546875" style="83" customWidth="1"/>
    <col min="6146" max="6398" width="11" style="83"/>
    <col min="6399" max="6399" width="11.42578125" style="83" customWidth="1"/>
    <col min="6400" max="6400" width="7.28515625" style="83" customWidth="1"/>
    <col min="6401" max="6401" width="30.85546875" style="83" customWidth="1"/>
    <col min="6402" max="6654" width="11" style="83"/>
    <col min="6655" max="6655" width="11.42578125" style="83" customWidth="1"/>
    <col min="6656" max="6656" width="7.28515625" style="83" customWidth="1"/>
    <col min="6657" max="6657" width="30.85546875" style="83" customWidth="1"/>
    <col min="6658" max="6910" width="11" style="83"/>
    <col min="6911" max="6911" width="11.42578125" style="83" customWidth="1"/>
    <col min="6912" max="6912" width="7.28515625" style="83" customWidth="1"/>
    <col min="6913" max="6913" width="30.85546875" style="83" customWidth="1"/>
    <col min="6914" max="7166" width="11" style="83"/>
    <col min="7167" max="7167" width="11.42578125" style="83" customWidth="1"/>
    <col min="7168" max="7168" width="7.28515625" style="83" customWidth="1"/>
    <col min="7169" max="7169" width="30.85546875" style="83" customWidth="1"/>
    <col min="7170" max="7422" width="11" style="83"/>
    <col min="7423" max="7423" width="11.42578125" style="83" customWidth="1"/>
    <col min="7424" max="7424" width="7.28515625" style="83" customWidth="1"/>
    <col min="7425" max="7425" width="30.85546875" style="83" customWidth="1"/>
    <col min="7426" max="7678" width="11" style="83"/>
    <col min="7679" max="7679" width="11.42578125" style="83" customWidth="1"/>
    <col min="7680" max="7680" width="7.28515625" style="83" customWidth="1"/>
    <col min="7681" max="7681" width="30.85546875" style="83" customWidth="1"/>
    <col min="7682" max="7934" width="11" style="83"/>
    <col min="7935" max="7935" width="11.42578125" style="83" customWidth="1"/>
    <col min="7936" max="7936" width="7.28515625" style="83" customWidth="1"/>
    <col min="7937" max="7937" width="30.85546875" style="83" customWidth="1"/>
    <col min="7938" max="8190" width="11" style="83"/>
    <col min="8191" max="8191" width="11.42578125" style="83" customWidth="1"/>
    <col min="8192" max="8192" width="7.28515625" style="83" customWidth="1"/>
    <col min="8193" max="8193" width="30.85546875" style="83" customWidth="1"/>
    <col min="8194" max="8446" width="11" style="83"/>
    <col min="8447" max="8447" width="11.42578125" style="83" customWidth="1"/>
    <col min="8448" max="8448" width="7.28515625" style="83" customWidth="1"/>
    <col min="8449" max="8449" width="30.85546875" style="83" customWidth="1"/>
    <col min="8450" max="8702" width="11" style="83"/>
    <col min="8703" max="8703" width="11.42578125" style="83" customWidth="1"/>
    <col min="8704" max="8704" width="7.28515625" style="83" customWidth="1"/>
    <col min="8705" max="8705" width="30.85546875" style="83" customWidth="1"/>
    <col min="8706" max="8958" width="11" style="83"/>
    <col min="8959" max="8959" width="11.42578125" style="83" customWidth="1"/>
    <col min="8960" max="8960" width="7.28515625" style="83" customWidth="1"/>
    <col min="8961" max="8961" width="30.85546875" style="83" customWidth="1"/>
    <col min="8962" max="9214" width="11" style="83"/>
    <col min="9215" max="9215" width="11.42578125" style="83" customWidth="1"/>
    <col min="9216" max="9216" width="7.28515625" style="83" customWidth="1"/>
    <col min="9217" max="9217" width="30.85546875" style="83" customWidth="1"/>
    <col min="9218" max="9470" width="11" style="83"/>
    <col min="9471" max="9471" width="11.42578125" style="83" customWidth="1"/>
    <col min="9472" max="9472" width="7.28515625" style="83" customWidth="1"/>
    <col min="9473" max="9473" width="30.85546875" style="83" customWidth="1"/>
    <col min="9474" max="9726" width="11" style="83"/>
    <col min="9727" max="9727" width="11.42578125" style="83" customWidth="1"/>
    <col min="9728" max="9728" width="7.28515625" style="83" customWidth="1"/>
    <col min="9729" max="9729" width="30.85546875" style="83" customWidth="1"/>
    <col min="9730" max="9982" width="11" style="83"/>
    <col min="9983" max="9983" width="11.42578125" style="83" customWidth="1"/>
    <col min="9984" max="9984" width="7.28515625" style="83" customWidth="1"/>
    <col min="9985" max="9985" width="30.85546875" style="83" customWidth="1"/>
    <col min="9986" max="10238" width="11" style="83"/>
    <col min="10239" max="10239" width="11.42578125" style="83" customWidth="1"/>
    <col min="10240" max="10240" width="7.28515625" style="83" customWidth="1"/>
    <col min="10241" max="10241" width="30.85546875" style="83" customWidth="1"/>
    <col min="10242" max="10494" width="11" style="83"/>
    <col min="10495" max="10495" width="11.42578125" style="83" customWidth="1"/>
    <col min="10496" max="10496" width="7.28515625" style="83" customWidth="1"/>
    <col min="10497" max="10497" width="30.85546875" style="83" customWidth="1"/>
    <col min="10498" max="10750" width="11" style="83"/>
    <col min="10751" max="10751" width="11.42578125" style="83" customWidth="1"/>
    <col min="10752" max="10752" width="7.28515625" style="83" customWidth="1"/>
    <col min="10753" max="10753" width="30.85546875" style="83" customWidth="1"/>
    <col min="10754" max="11006" width="11" style="83"/>
    <col min="11007" max="11007" width="11.42578125" style="83" customWidth="1"/>
    <col min="11008" max="11008" width="7.28515625" style="83" customWidth="1"/>
    <col min="11009" max="11009" width="30.85546875" style="83" customWidth="1"/>
    <col min="11010" max="11262" width="11" style="83"/>
    <col min="11263" max="11263" width="11.42578125" style="83" customWidth="1"/>
    <col min="11264" max="11264" width="7.28515625" style="83" customWidth="1"/>
    <col min="11265" max="11265" width="30.85546875" style="83" customWidth="1"/>
    <col min="11266" max="11518" width="11" style="83"/>
    <col min="11519" max="11519" width="11.42578125" style="83" customWidth="1"/>
    <col min="11520" max="11520" width="7.28515625" style="83" customWidth="1"/>
    <col min="11521" max="11521" width="30.85546875" style="83" customWidth="1"/>
    <col min="11522" max="11774" width="11" style="83"/>
    <col min="11775" max="11775" width="11.42578125" style="83" customWidth="1"/>
    <col min="11776" max="11776" width="7.28515625" style="83" customWidth="1"/>
    <col min="11777" max="11777" width="30.85546875" style="83" customWidth="1"/>
    <col min="11778" max="12030" width="11" style="83"/>
    <col min="12031" max="12031" width="11.42578125" style="83" customWidth="1"/>
    <col min="12032" max="12032" width="7.28515625" style="83" customWidth="1"/>
    <col min="12033" max="12033" width="30.85546875" style="83" customWidth="1"/>
    <col min="12034" max="12286" width="11" style="83"/>
    <col min="12287" max="12287" width="11.42578125" style="83" customWidth="1"/>
    <col min="12288" max="12288" width="7.28515625" style="83" customWidth="1"/>
    <col min="12289" max="12289" width="30.85546875" style="83" customWidth="1"/>
    <col min="12290" max="12542" width="11" style="83"/>
    <col min="12543" max="12543" width="11.42578125" style="83" customWidth="1"/>
    <col min="12544" max="12544" width="7.28515625" style="83" customWidth="1"/>
    <col min="12545" max="12545" width="30.85546875" style="83" customWidth="1"/>
    <col min="12546" max="12798" width="11" style="83"/>
    <col min="12799" max="12799" width="11.42578125" style="83" customWidth="1"/>
    <col min="12800" max="12800" width="7.28515625" style="83" customWidth="1"/>
    <col min="12801" max="12801" width="30.85546875" style="83" customWidth="1"/>
    <col min="12802" max="13054" width="11" style="83"/>
    <col min="13055" max="13055" width="11.42578125" style="83" customWidth="1"/>
    <col min="13056" max="13056" width="7.28515625" style="83" customWidth="1"/>
    <col min="13057" max="13057" width="30.85546875" style="83" customWidth="1"/>
    <col min="13058" max="13310" width="11" style="83"/>
    <col min="13311" max="13311" width="11.42578125" style="83" customWidth="1"/>
    <col min="13312" max="13312" width="7.28515625" style="83" customWidth="1"/>
    <col min="13313" max="13313" width="30.85546875" style="83" customWidth="1"/>
    <col min="13314" max="13566" width="11" style="83"/>
    <col min="13567" max="13567" width="11.42578125" style="83" customWidth="1"/>
    <col min="13568" max="13568" width="7.28515625" style="83" customWidth="1"/>
    <col min="13569" max="13569" width="30.85546875" style="83" customWidth="1"/>
    <col min="13570" max="13822" width="11" style="83"/>
    <col min="13823" max="13823" width="11.42578125" style="83" customWidth="1"/>
    <col min="13824" max="13824" width="7.28515625" style="83" customWidth="1"/>
    <col min="13825" max="13825" width="30.85546875" style="83" customWidth="1"/>
    <col min="13826" max="14078" width="11" style="83"/>
    <col min="14079" max="14079" width="11.42578125" style="83" customWidth="1"/>
    <col min="14080" max="14080" width="7.28515625" style="83" customWidth="1"/>
    <col min="14081" max="14081" width="30.85546875" style="83" customWidth="1"/>
    <col min="14082" max="14334" width="11" style="83"/>
    <col min="14335" max="14335" width="11.42578125" style="83" customWidth="1"/>
    <col min="14336" max="14336" width="7.28515625" style="83" customWidth="1"/>
    <col min="14337" max="14337" width="30.85546875" style="83" customWidth="1"/>
    <col min="14338" max="14590" width="11" style="83"/>
    <col min="14591" max="14591" width="11.42578125" style="83" customWidth="1"/>
    <col min="14592" max="14592" width="7.28515625" style="83" customWidth="1"/>
    <col min="14593" max="14593" width="30.85546875" style="83" customWidth="1"/>
    <col min="14594" max="14846" width="11" style="83"/>
    <col min="14847" max="14847" width="11.42578125" style="83" customWidth="1"/>
    <col min="14848" max="14848" width="7.28515625" style="83" customWidth="1"/>
    <col min="14849" max="14849" width="30.85546875" style="83" customWidth="1"/>
    <col min="14850" max="15102" width="11" style="83"/>
    <col min="15103" max="15103" width="11.42578125" style="83" customWidth="1"/>
    <col min="15104" max="15104" width="7.28515625" style="83" customWidth="1"/>
    <col min="15105" max="15105" width="30.85546875" style="83" customWidth="1"/>
    <col min="15106" max="15358" width="11" style="83"/>
    <col min="15359" max="15359" width="11.42578125" style="83" customWidth="1"/>
    <col min="15360" max="15360" width="7.28515625" style="83" customWidth="1"/>
    <col min="15361" max="15361" width="30.85546875" style="83" customWidth="1"/>
    <col min="15362" max="15614" width="11" style="83"/>
    <col min="15615" max="15615" width="11.42578125" style="83" customWidth="1"/>
    <col min="15616" max="15616" width="7.28515625" style="83" customWidth="1"/>
    <col min="15617" max="15617" width="30.85546875" style="83" customWidth="1"/>
    <col min="15618" max="15870" width="11" style="83"/>
    <col min="15871" max="15871" width="11.42578125" style="83" customWidth="1"/>
    <col min="15872" max="15872" width="7.28515625" style="83" customWidth="1"/>
    <col min="15873" max="15873" width="30.85546875" style="83" customWidth="1"/>
    <col min="15874" max="16126" width="11" style="83"/>
    <col min="16127" max="16127" width="11.42578125" style="83" customWidth="1"/>
    <col min="16128" max="16128" width="7.28515625" style="83" customWidth="1"/>
    <col min="16129" max="16129" width="30.85546875" style="83" customWidth="1"/>
    <col min="16130" max="16384" width="11" style="83"/>
  </cols>
  <sheetData>
    <row r="1" spans="1:10" ht="15" x14ac:dyDescent="0.25">
      <c r="J1" s="81" t="s">
        <v>6</v>
      </c>
    </row>
    <row r="2" spans="1:10" ht="12.75" customHeight="1" x14ac:dyDescent="0.2">
      <c r="A2" s="82" t="s">
        <v>446</v>
      </c>
      <c r="B2" s="82"/>
      <c r="C2" s="82"/>
      <c r="D2" s="82"/>
      <c r="E2" s="82"/>
      <c r="F2" s="82"/>
      <c r="G2" s="82"/>
      <c r="H2" s="82"/>
      <c r="I2" s="82"/>
    </row>
    <row r="3" spans="1:10" ht="12.75" customHeight="1" x14ac:dyDescent="0.2">
      <c r="A3" s="224" t="s">
        <v>64</v>
      </c>
      <c r="B3" s="225" t="s">
        <v>65</v>
      </c>
      <c r="C3" s="225"/>
      <c r="D3" s="225" t="s">
        <v>66</v>
      </c>
      <c r="E3" s="225"/>
      <c r="F3" s="225"/>
      <c r="G3" s="225" t="s">
        <v>67</v>
      </c>
      <c r="H3" s="225" t="s">
        <v>68</v>
      </c>
      <c r="I3" s="223" t="s">
        <v>26</v>
      </c>
    </row>
    <row r="4" spans="1:10" ht="22.5" x14ac:dyDescent="0.2">
      <c r="A4" s="224"/>
      <c r="B4" s="161" t="s">
        <v>69</v>
      </c>
      <c r="C4" s="161" t="s">
        <v>413</v>
      </c>
      <c r="D4" s="162" t="s">
        <v>59</v>
      </c>
      <c r="E4" s="161" t="s">
        <v>60</v>
      </c>
      <c r="F4" s="161" t="s">
        <v>71</v>
      </c>
      <c r="G4" s="225"/>
      <c r="H4" s="225"/>
      <c r="I4" s="223"/>
    </row>
    <row r="5" spans="1:10" x14ac:dyDescent="0.2">
      <c r="A5" s="94" t="s">
        <v>72</v>
      </c>
      <c r="B5" s="95">
        <v>101</v>
      </c>
      <c r="C5" s="95">
        <v>76</v>
      </c>
      <c r="D5" s="95">
        <v>347</v>
      </c>
      <c r="E5" s="95">
        <v>390</v>
      </c>
      <c r="F5" s="95">
        <f t="shared" ref="F5:F68" si="0">D5+E5</f>
        <v>737</v>
      </c>
      <c r="G5" s="95">
        <v>558</v>
      </c>
      <c r="H5" s="95">
        <f t="shared" ref="H5:H68" si="1">F5+G5</f>
        <v>1295</v>
      </c>
      <c r="I5" s="96">
        <f t="shared" ref="I5:I68" si="2">F5/C5</f>
        <v>9.6973684210526319</v>
      </c>
    </row>
    <row r="6" spans="1:10" x14ac:dyDescent="0.2">
      <c r="A6" s="97" t="s">
        <v>73</v>
      </c>
      <c r="B6" s="98">
        <v>78</v>
      </c>
      <c r="C6" s="98">
        <v>32</v>
      </c>
      <c r="D6" s="98">
        <v>217</v>
      </c>
      <c r="E6" s="98">
        <v>86</v>
      </c>
      <c r="F6" s="98">
        <f t="shared" si="0"/>
        <v>303</v>
      </c>
      <c r="G6" s="98">
        <v>289</v>
      </c>
      <c r="H6" s="98">
        <f t="shared" si="1"/>
        <v>592</v>
      </c>
      <c r="I6" s="99">
        <f t="shared" si="2"/>
        <v>9.46875</v>
      </c>
    </row>
    <row r="7" spans="1:10" x14ac:dyDescent="0.2">
      <c r="A7" s="97" t="s">
        <v>74</v>
      </c>
      <c r="B7" s="98">
        <v>165</v>
      </c>
      <c r="C7" s="98">
        <v>143</v>
      </c>
      <c r="D7" s="98">
        <v>2967</v>
      </c>
      <c r="E7" s="98">
        <v>933</v>
      </c>
      <c r="F7" s="98">
        <f t="shared" si="0"/>
        <v>3900</v>
      </c>
      <c r="G7" s="98">
        <v>3034</v>
      </c>
      <c r="H7" s="98">
        <f t="shared" si="1"/>
        <v>6934</v>
      </c>
      <c r="I7" s="99">
        <f t="shared" si="2"/>
        <v>27.272727272727273</v>
      </c>
    </row>
    <row r="8" spans="1:10" x14ac:dyDescent="0.2">
      <c r="A8" s="97" t="s">
        <v>75</v>
      </c>
      <c r="B8" s="98">
        <v>8</v>
      </c>
      <c r="C8" s="98">
        <v>5</v>
      </c>
      <c r="D8" s="98">
        <v>0</v>
      </c>
      <c r="E8" s="98">
        <v>8</v>
      </c>
      <c r="F8" s="98">
        <f t="shared" si="0"/>
        <v>8</v>
      </c>
      <c r="G8" s="98">
        <v>7</v>
      </c>
      <c r="H8" s="98">
        <f t="shared" si="1"/>
        <v>15</v>
      </c>
      <c r="I8" s="99">
        <f t="shared" si="2"/>
        <v>1.6</v>
      </c>
    </row>
    <row r="9" spans="1:10" x14ac:dyDescent="0.2">
      <c r="A9" s="97" t="s">
        <v>76</v>
      </c>
      <c r="B9" s="98">
        <v>72</v>
      </c>
      <c r="C9" s="98">
        <v>44</v>
      </c>
      <c r="D9" s="98">
        <v>224</v>
      </c>
      <c r="E9" s="98">
        <v>301</v>
      </c>
      <c r="F9" s="98">
        <f t="shared" si="0"/>
        <v>525</v>
      </c>
      <c r="G9" s="98">
        <v>509</v>
      </c>
      <c r="H9" s="98">
        <f t="shared" si="1"/>
        <v>1034</v>
      </c>
      <c r="I9" s="99">
        <f t="shared" si="2"/>
        <v>11.931818181818182</v>
      </c>
    </row>
    <row r="10" spans="1:10" x14ac:dyDescent="0.2">
      <c r="A10" s="97" t="s">
        <v>77</v>
      </c>
      <c r="B10" s="98">
        <v>393</v>
      </c>
      <c r="C10" s="98">
        <v>334</v>
      </c>
      <c r="D10" s="98">
        <v>7183</v>
      </c>
      <c r="E10" s="98">
        <v>1759</v>
      </c>
      <c r="F10" s="98">
        <f t="shared" si="0"/>
        <v>8942</v>
      </c>
      <c r="G10" s="98">
        <v>5969</v>
      </c>
      <c r="H10" s="98">
        <f t="shared" si="1"/>
        <v>14911</v>
      </c>
      <c r="I10" s="99">
        <f t="shared" si="2"/>
        <v>26.772455089820358</v>
      </c>
    </row>
    <row r="11" spans="1:10" x14ac:dyDescent="0.2">
      <c r="A11" s="100" t="s">
        <v>78</v>
      </c>
      <c r="B11" s="101">
        <v>174</v>
      </c>
      <c r="C11" s="101">
        <v>104</v>
      </c>
      <c r="D11" s="101">
        <v>2488</v>
      </c>
      <c r="E11" s="101">
        <v>257</v>
      </c>
      <c r="F11" s="101">
        <f t="shared" si="0"/>
        <v>2745</v>
      </c>
      <c r="G11" s="101">
        <v>1859</v>
      </c>
      <c r="H11" s="101">
        <f t="shared" si="1"/>
        <v>4604</v>
      </c>
      <c r="I11" s="102">
        <f t="shared" si="2"/>
        <v>26.39423076923077</v>
      </c>
    </row>
    <row r="12" spans="1:10" x14ac:dyDescent="0.2">
      <c r="A12" s="100" t="s">
        <v>79</v>
      </c>
      <c r="B12" s="101">
        <v>21</v>
      </c>
      <c r="C12" s="101">
        <v>7</v>
      </c>
      <c r="D12" s="101">
        <v>26</v>
      </c>
      <c r="E12" s="101">
        <v>58</v>
      </c>
      <c r="F12" s="101">
        <f t="shared" si="0"/>
        <v>84</v>
      </c>
      <c r="G12" s="101">
        <v>319</v>
      </c>
      <c r="H12" s="101">
        <f t="shared" si="1"/>
        <v>403</v>
      </c>
      <c r="I12" s="102">
        <f t="shared" si="2"/>
        <v>12</v>
      </c>
    </row>
    <row r="13" spans="1:10" x14ac:dyDescent="0.2">
      <c r="A13" s="100" t="s">
        <v>80</v>
      </c>
      <c r="B13" s="101">
        <v>14</v>
      </c>
      <c r="C13" s="101">
        <v>7</v>
      </c>
      <c r="D13" s="101">
        <v>74</v>
      </c>
      <c r="E13" s="101">
        <v>27</v>
      </c>
      <c r="F13" s="101">
        <f t="shared" si="0"/>
        <v>101</v>
      </c>
      <c r="G13" s="101">
        <v>99</v>
      </c>
      <c r="H13" s="101">
        <f t="shared" si="1"/>
        <v>200</v>
      </c>
      <c r="I13" s="102">
        <f t="shared" si="2"/>
        <v>14.428571428571429</v>
      </c>
    </row>
    <row r="14" spans="1:10" x14ac:dyDescent="0.2">
      <c r="A14" s="100" t="s">
        <v>81</v>
      </c>
      <c r="B14" s="101">
        <v>221</v>
      </c>
      <c r="C14" s="101">
        <v>195</v>
      </c>
      <c r="D14" s="101">
        <v>2562</v>
      </c>
      <c r="E14" s="101">
        <v>1319</v>
      </c>
      <c r="F14" s="101">
        <f t="shared" si="0"/>
        <v>3881</v>
      </c>
      <c r="G14" s="101">
        <v>3202</v>
      </c>
      <c r="H14" s="101">
        <f t="shared" si="1"/>
        <v>7083</v>
      </c>
      <c r="I14" s="102">
        <f t="shared" si="2"/>
        <v>19.902564102564103</v>
      </c>
    </row>
    <row r="15" spans="1:10" ht="18.75" customHeight="1" x14ac:dyDescent="0.2">
      <c r="A15" s="100" t="s">
        <v>82</v>
      </c>
      <c r="B15" s="101">
        <v>92</v>
      </c>
      <c r="C15" s="101">
        <v>21</v>
      </c>
      <c r="D15" s="101">
        <v>0</v>
      </c>
      <c r="E15" s="101">
        <v>267</v>
      </c>
      <c r="F15" s="101">
        <f t="shared" si="0"/>
        <v>267</v>
      </c>
      <c r="G15" s="101">
        <v>260</v>
      </c>
      <c r="H15" s="101">
        <f t="shared" si="1"/>
        <v>527</v>
      </c>
      <c r="I15" s="102">
        <f t="shared" si="2"/>
        <v>12.714285714285714</v>
      </c>
    </row>
    <row r="16" spans="1:10" x14ac:dyDescent="0.2">
      <c r="A16" s="100" t="s">
        <v>83</v>
      </c>
      <c r="B16" s="101">
        <v>170</v>
      </c>
      <c r="C16" s="101">
        <v>112</v>
      </c>
      <c r="D16" s="101">
        <v>2059</v>
      </c>
      <c r="E16" s="101">
        <v>268</v>
      </c>
      <c r="F16" s="101">
        <f t="shared" si="0"/>
        <v>2327</v>
      </c>
      <c r="G16" s="101">
        <v>1985</v>
      </c>
      <c r="H16" s="101">
        <f t="shared" si="1"/>
        <v>4312</v>
      </c>
      <c r="I16" s="102">
        <f t="shared" si="2"/>
        <v>20.776785714285715</v>
      </c>
    </row>
    <row r="17" spans="1:9" ht="14.25" customHeight="1" x14ac:dyDescent="0.2">
      <c r="A17" s="100" t="s">
        <v>84</v>
      </c>
      <c r="B17" s="101">
        <v>130</v>
      </c>
      <c r="C17" s="101">
        <v>83</v>
      </c>
      <c r="D17" s="101">
        <v>1429</v>
      </c>
      <c r="E17" s="101">
        <v>311</v>
      </c>
      <c r="F17" s="101">
        <f t="shared" si="0"/>
        <v>1740</v>
      </c>
      <c r="G17" s="101">
        <v>1789</v>
      </c>
      <c r="H17" s="101">
        <f t="shared" si="1"/>
        <v>3529</v>
      </c>
      <c r="I17" s="102">
        <f t="shared" si="2"/>
        <v>20.963855421686748</v>
      </c>
    </row>
    <row r="18" spans="1:9" x14ac:dyDescent="0.2">
      <c r="A18" s="100" t="s">
        <v>85</v>
      </c>
      <c r="B18" s="101">
        <v>120</v>
      </c>
      <c r="C18" s="101">
        <v>68</v>
      </c>
      <c r="D18" s="101">
        <v>1266</v>
      </c>
      <c r="E18" s="101">
        <v>316</v>
      </c>
      <c r="F18" s="101">
        <f t="shared" si="0"/>
        <v>1582</v>
      </c>
      <c r="G18" s="101">
        <v>1277</v>
      </c>
      <c r="H18" s="101">
        <f t="shared" si="1"/>
        <v>2859</v>
      </c>
      <c r="I18" s="102">
        <f t="shared" si="2"/>
        <v>23.264705882352942</v>
      </c>
    </row>
    <row r="19" spans="1:9" x14ac:dyDescent="0.2">
      <c r="A19" s="100" t="s">
        <v>86</v>
      </c>
      <c r="B19" s="101">
        <v>22</v>
      </c>
      <c r="C19" s="101">
        <v>17</v>
      </c>
      <c r="D19" s="101">
        <v>35</v>
      </c>
      <c r="E19" s="101">
        <v>50</v>
      </c>
      <c r="F19" s="101">
        <f t="shared" si="0"/>
        <v>85</v>
      </c>
      <c r="G19" s="101">
        <v>63</v>
      </c>
      <c r="H19" s="101">
        <f t="shared" si="1"/>
        <v>148</v>
      </c>
      <c r="I19" s="102">
        <f t="shared" si="2"/>
        <v>5</v>
      </c>
    </row>
    <row r="20" spans="1:9" x14ac:dyDescent="0.2">
      <c r="A20" s="100" t="s">
        <v>87</v>
      </c>
      <c r="B20" s="101">
        <v>17</v>
      </c>
      <c r="C20" s="101">
        <v>7</v>
      </c>
      <c r="D20" s="101">
        <v>1</v>
      </c>
      <c r="E20" s="101">
        <v>30</v>
      </c>
      <c r="F20" s="101">
        <f t="shared" si="0"/>
        <v>31</v>
      </c>
      <c r="G20" s="101">
        <v>26</v>
      </c>
      <c r="H20" s="101">
        <f t="shared" si="1"/>
        <v>57</v>
      </c>
      <c r="I20" s="102">
        <f t="shared" si="2"/>
        <v>4.4285714285714288</v>
      </c>
    </row>
    <row r="21" spans="1:9" x14ac:dyDescent="0.2">
      <c r="A21" s="100" t="s">
        <v>88</v>
      </c>
      <c r="B21" s="101">
        <v>51</v>
      </c>
      <c r="C21" s="101">
        <v>35</v>
      </c>
      <c r="D21" s="101">
        <v>177</v>
      </c>
      <c r="E21" s="101">
        <v>112</v>
      </c>
      <c r="F21" s="101">
        <f t="shared" si="0"/>
        <v>289</v>
      </c>
      <c r="G21" s="101">
        <v>199</v>
      </c>
      <c r="H21" s="101">
        <f t="shared" si="1"/>
        <v>488</v>
      </c>
      <c r="I21" s="102">
        <f t="shared" si="2"/>
        <v>8.257142857142858</v>
      </c>
    </row>
    <row r="22" spans="1:9" x14ac:dyDescent="0.2">
      <c r="A22" s="100" t="s">
        <v>89</v>
      </c>
      <c r="B22" s="101">
        <v>86</v>
      </c>
      <c r="C22" s="101">
        <v>75</v>
      </c>
      <c r="D22" s="101">
        <v>852</v>
      </c>
      <c r="E22" s="101">
        <v>691</v>
      </c>
      <c r="F22" s="101">
        <f t="shared" si="0"/>
        <v>1543</v>
      </c>
      <c r="G22" s="101">
        <v>1026</v>
      </c>
      <c r="H22" s="101">
        <f t="shared" si="1"/>
        <v>2569</v>
      </c>
      <c r="I22" s="102">
        <f t="shared" si="2"/>
        <v>20.573333333333334</v>
      </c>
    </row>
    <row r="23" spans="1:9" x14ac:dyDescent="0.2">
      <c r="A23" s="100" t="s">
        <v>90</v>
      </c>
      <c r="B23" s="101">
        <v>236</v>
      </c>
      <c r="C23" s="101">
        <v>133</v>
      </c>
      <c r="D23" s="101">
        <v>1619</v>
      </c>
      <c r="E23" s="101">
        <v>418</v>
      </c>
      <c r="F23" s="101">
        <f t="shared" si="0"/>
        <v>2037</v>
      </c>
      <c r="G23" s="101">
        <v>1593</v>
      </c>
      <c r="H23" s="101">
        <f t="shared" si="1"/>
        <v>3630</v>
      </c>
      <c r="I23" s="102">
        <f t="shared" si="2"/>
        <v>15.315789473684211</v>
      </c>
    </row>
    <row r="24" spans="1:9" x14ac:dyDescent="0.2">
      <c r="A24" s="100" t="s">
        <v>91</v>
      </c>
      <c r="B24" s="101">
        <v>49</v>
      </c>
      <c r="C24" s="101">
        <v>30</v>
      </c>
      <c r="D24" s="101">
        <v>1</v>
      </c>
      <c r="E24" s="101">
        <v>217</v>
      </c>
      <c r="F24" s="101">
        <f t="shared" si="0"/>
        <v>218</v>
      </c>
      <c r="G24" s="101">
        <v>169</v>
      </c>
      <c r="H24" s="101">
        <f t="shared" si="1"/>
        <v>387</v>
      </c>
      <c r="I24" s="102">
        <f t="shared" si="2"/>
        <v>7.2666666666666666</v>
      </c>
    </row>
    <row r="25" spans="1:9" x14ac:dyDescent="0.2">
      <c r="A25" s="100" t="s">
        <v>92</v>
      </c>
      <c r="B25" s="101">
        <v>9</v>
      </c>
      <c r="C25" s="101">
        <v>6</v>
      </c>
      <c r="D25" s="101">
        <v>0</v>
      </c>
      <c r="E25" s="101">
        <v>25</v>
      </c>
      <c r="F25" s="101">
        <f t="shared" si="0"/>
        <v>25</v>
      </c>
      <c r="G25" s="101">
        <v>24</v>
      </c>
      <c r="H25" s="101">
        <f t="shared" si="1"/>
        <v>49</v>
      </c>
      <c r="I25" s="102">
        <f t="shared" si="2"/>
        <v>4.166666666666667</v>
      </c>
    </row>
    <row r="26" spans="1:9" x14ac:dyDescent="0.2">
      <c r="A26" s="100" t="s">
        <v>93</v>
      </c>
      <c r="B26" s="101">
        <v>81</v>
      </c>
      <c r="C26" s="101">
        <v>47</v>
      </c>
      <c r="D26" s="101">
        <v>504</v>
      </c>
      <c r="E26" s="101">
        <v>183</v>
      </c>
      <c r="F26" s="101">
        <f t="shared" si="0"/>
        <v>687</v>
      </c>
      <c r="G26" s="101">
        <v>1563</v>
      </c>
      <c r="H26" s="101">
        <f t="shared" si="1"/>
        <v>2250</v>
      </c>
      <c r="I26" s="102">
        <f t="shared" si="2"/>
        <v>14.617021276595745</v>
      </c>
    </row>
    <row r="27" spans="1:9" x14ac:dyDescent="0.2">
      <c r="A27" s="100" t="s">
        <v>94</v>
      </c>
      <c r="B27" s="101">
        <v>186</v>
      </c>
      <c r="C27" s="101">
        <v>159</v>
      </c>
      <c r="D27" s="101">
        <v>1</v>
      </c>
      <c r="E27" s="101">
        <v>1253</v>
      </c>
      <c r="F27" s="101">
        <f t="shared" si="0"/>
        <v>1254</v>
      </c>
      <c r="G27" s="101">
        <v>905</v>
      </c>
      <c r="H27" s="101">
        <f t="shared" si="1"/>
        <v>2159</v>
      </c>
      <c r="I27" s="102">
        <f t="shared" si="2"/>
        <v>7.8867924528301883</v>
      </c>
    </row>
    <row r="28" spans="1:9" x14ac:dyDescent="0.2">
      <c r="A28" s="100" t="s">
        <v>95</v>
      </c>
      <c r="B28" s="101">
        <v>53</v>
      </c>
      <c r="C28" s="101">
        <v>37</v>
      </c>
      <c r="D28" s="101">
        <v>49</v>
      </c>
      <c r="E28" s="101">
        <v>258</v>
      </c>
      <c r="F28" s="101">
        <f t="shared" si="0"/>
        <v>307</v>
      </c>
      <c r="G28" s="101">
        <v>261</v>
      </c>
      <c r="H28" s="101">
        <f t="shared" si="1"/>
        <v>568</v>
      </c>
      <c r="I28" s="102">
        <f t="shared" si="2"/>
        <v>8.2972972972972965</v>
      </c>
    </row>
    <row r="29" spans="1:9" x14ac:dyDescent="0.2">
      <c r="A29" s="103" t="s">
        <v>96</v>
      </c>
      <c r="B29" s="104">
        <v>153</v>
      </c>
      <c r="C29" s="104">
        <v>106</v>
      </c>
      <c r="D29" s="104">
        <v>1566</v>
      </c>
      <c r="E29" s="104">
        <v>721</v>
      </c>
      <c r="F29" s="101">
        <f t="shared" si="0"/>
        <v>2287</v>
      </c>
      <c r="G29" s="104">
        <v>1847</v>
      </c>
      <c r="H29" s="101">
        <f t="shared" si="1"/>
        <v>4134</v>
      </c>
      <c r="I29" s="102">
        <f t="shared" si="2"/>
        <v>21.575471698113208</v>
      </c>
    </row>
    <row r="30" spans="1:9" x14ac:dyDescent="0.2">
      <c r="A30" s="100" t="s">
        <v>97</v>
      </c>
      <c r="B30" s="101">
        <v>72</v>
      </c>
      <c r="C30" s="101">
        <v>63</v>
      </c>
      <c r="D30" s="101">
        <v>142</v>
      </c>
      <c r="E30" s="101">
        <v>253</v>
      </c>
      <c r="F30" s="101">
        <f t="shared" si="0"/>
        <v>395</v>
      </c>
      <c r="G30" s="101">
        <v>344</v>
      </c>
      <c r="H30" s="101">
        <f t="shared" si="1"/>
        <v>739</v>
      </c>
      <c r="I30" s="102">
        <f t="shared" si="2"/>
        <v>6.2698412698412698</v>
      </c>
    </row>
    <row r="31" spans="1:9" x14ac:dyDescent="0.2">
      <c r="A31" s="100" t="s">
        <v>98</v>
      </c>
      <c r="B31" s="101">
        <v>23</v>
      </c>
      <c r="C31" s="101">
        <v>11</v>
      </c>
      <c r="D31" s="101">
        <v>0</v>
      </c>
      <c r="E31" s="101">
        <v>68</v>
      </c>
      <c r="F31" s="101">
        <f t="shared" si="0"/>
        <v>68</v>
      </c>
      <c r="G31" s="101">
        <v>63</v>
      </c>
      <c r="H31" s="101">
        <f t="shared" si="1"/>
        <v>131</v>
      </c>
      <c r="I31" s="102">
        <f t="shared" si="2"/>
        <v>6.1818181818181817</v>
      </c>
    </row>
    <row r="32" spans="1:9" x14ac:dyDescent="0.2">
      <c r="A32" s="100" t="s">
        <v>99</v>
      </c>
      <c r="B32" s="101">
        <v>4</v>
      </c>
      <c r="C32" s="101">
        <v>4</v>
      </c>
      <c r="D32" s="101">
        <v>0</v>
      </c>
      <c r="E32" s="101">
        <v>10</v>
      </c>
      <c r="F32" s="101">
        <f t="shared" si="0"/>
        <v>10</v>
      </c>
      <c r="G32" s="101">
        <v>6</v>
      </c>
      <c r="H32" s="101">
        <f t="shared" si="1"/>
        <v>16</v>
      </c>
      <c r="I32" s="102">
        <f t="shared" si="2"/>
        <v>2.5</v>
      </c>
    </row>
    <row r="33" spans="1:9" x14ac:dyDescent="0.2">
      <c r="A33" s="100" t="s">
        <v>100</v>
      </c>
      <c r="B33" s="101">
        <v>184</v>
      </c>
      <c r="C33" s="101">
        <v>103</v>
      </c>
      <c r="D33" s="101">
        <v>1398</v>
      </c>
      <c r="E33" s="101">
        <v>659</v>
      </c>
      <c r="F33" s="101">
        <f t="shared" si="0"/>
        <v>2057</v>
      </c>
      <c r="G33" s="101">
        <v>1831</v>
      </c>
      <c r="H33" s="101">
        <f t="shared" si="1"/>
        <v>3888</v>
      </c>
      <c r="I33" s="102">
        <f t="shared" si="2"/>
        <v>19.970873786407768</v>
      </c>
    </row>
    <row r="34" spans="1:9" x14ac:dyDescent="0.2">
      <c r="A34" s="100" t="s">
        <v>101</v>
      </c>
      <c r="B34" s="101">
        <v>4</v>
      </c>
      <c r="C34" s="101">
        <v>3</v>
      </c>
      <c r="D34" s="101">
        <v>0</v>
      </c>
      <c r="E34" s="101">
        <v>16</v>
      </c>
      <c r="F34" s="101">
        <f t="shared" si="0"/>
        <v>16</v>
      </c>
      <c r="G34" s="101">
        <v>15</v>
      </c>
      <c r="H34" s="101">
        <f t="shared" si="1"/>
        <v>31</v>
      </c>
      <c r="I34" s="102">
        <f t="shared" si="2"/>
        <v>5.333333333333333</v>
      </c>
    </row>
    <row r="35" spans="1:9" x14ac:dyDescent="0.2">
      <c r="A35" s="100" t="s">
        <v>102</v>
      </c>
      <c r="B35" s="101">
        <v>45</v>
      </c>
      <c r="C35" s="101">
        <v>22</v>
      </c>
      <c r="D35" s="101">
        <v>86</v>
      </c>
      <c r="E35" s="101">
        <v>104</v>
      </c>
      <c r="F35" s="101">
        <f t="shared" si="0"/>
        <v>190</v>
      </c>
      <c r="G35" s="101">
        <v>207</v>
      </c>
      <c r="H35" s="101">
        <f t="shared" si="1"/>
        <v>397</v>
      </c>
      <c r="I35" s="102">
        <f t="shared" si="2"/>
        <v>8.6363636363636367</v>
      </c>
    </row>
    <row r="36" spans="1:9" x14ac:dyDescent="0.2">
      <c r="A36" s="100" t="s">
        <v>103</v>
      </c>
      <c r="B36" s="101">
        <v>224</v>
      </c>
      <c r="C36" s="101">
        <v>180</v>
      </c>
      <c r="D36" s="101">
        <v>4299</v>
      </c>
      <c r="E36" s="101">
        <v>1396</v>
      </c>
      <c r="F36" s="101">
        <f t="shared" si="0"/>
        <v>5695</v>
      </c>
      <c r="G36" s="101">
        <v>3858</v>
      </c>
      <c r="H36" s="101">
        <f t="shared" si="1"/>
        <v>9553</v>
      </c>
      <c r="I36" s="102">
        <f t="shared" si="2"/>
        <v>31.638888888888889</v>
      </c>
    </row>
    <row r="37" spans="1:9" x14ac:dyDescent="0.2">
      <c r="A37" s="100" t="s">
        <v>104</v>
      </c>
      <c r="B37" s="101">
        <v>29</v>
      </c>
      <c r="C37" s="101">
        <v>4</v>
      </c>
      <c r="D37" s="101">
        <v>0</v>
      </c>
      <c r="E37" s="101">
        <v>14</v>
      </c>
      <c r="F37" s="101">
        <f t="shared" si="0"/>
        <v>14</v>
      </c>
      <c r="G37" s="101">
        <v>117</v>
      </c>
      <c r="H37" s="101">
        <f t="shared" si="1"/>
        <v>131</v>
      </c>
      <c r="I37" s="102">
        <f t="shared" si="2"/>
        <v>3.5</v>
      </c>
    </row>
    <row r="38" spans="1:9" x14ac:dyDescent="0.2">
      <c r="A38" s="100" t="s">
        <v>105</v>
      </c>
      <c r="B38" s="101">
        <v>176</v>
      </c>
      <c r="C38" s="101">
        <v>134</v>
      </c>
      <c r="D38" s="101">
        <v>2536</v>
      </c>
      <c r="E38" s="101">
        <v>513</v>
      </c>
      <c r="F38" s="101">
        <f t="shared" si="0"/>
        <v>3049</v>
      </c>
      <c r="G38" s="101">
        <v>2577</v>
      </c>
      <c r="H38" s="101">
        <f t="shared" si="1"/>
        <v>5626</v>
      </c>
      <c r="I38" s="102">
        <f t="shared" si="2"/>
        <v>22.753731343283583</v>
      </c>
    </row>
    <row r="39" spans="1:9" x14ac:dyDescent="0.2">
      <c r="A39" s="100" t="s">
        <v>106</v>
      </c>
      <c r="B39" s="101">
        <v>42</v>
      </c>
      <c r="C39" s="101">
        <v>26</v>
      </c>
      <c r="D39" s="101">
        <v>1</v>
      </c>
      <c r="E39" s="101">
        <v>74</v>
      </c>
      <c r="F39" s="101">
        <f t="shared" si="0"/>
        <v>75</v>
      </c>
      <c r="G39" s="101">
        <v>69</v>
      </c>
      <c r="H39" s="101">
        <f t="shared" si="1"/>
        <v>144</v>
      </c>
      <c r="I39" s="102">
        <f t="shared" si="2"/>
        <v>2.8846153846153846</v>
      </c>
    </row>
    <row r="40" spans="1:9" x14ac:dyDescent="0.2">
      <c r="A40" s="100" t="s">
        <v>107</v>
      </c>
      <c r="B40" s="101">
        <v>82</v>
      </c>
      <c r="C40" s="101">
        <v>48</v>
      </c>
      <c r="D40" s="101">
        <v>52</v>
      </c>
      <c r="E40" s="101">
        <v>244</v>
      </c>
      <c r="F40" s="101">
        <f t="shared" si="0"/>
        <v>296</v>
      </c>
      <c r="G40" s="101">
        <v>233</v>
      </c>
      <c r="H40" s="101">
        <f t="shared" si="1"/>
        <v>529</v>
      </c>
      <c r="I40" s="102">
        <f t="shared" si="2"/>
        <v>6.166666666666667</v>
      </c>
    </row>
    <row r="41" spans="1:9" x14ac:dyDescent="0.2">
      <c r="A41" s="100" t="s">
        <v>108</v>
      </c>
      <c r="B41" s="101">
        <v>19</v>
      </c>
      <c r="C41" s="101">
        <v>9</v>
      </c>
      <c r="D41" s="101">
        <v>0</v>
      </c>
      <c r="E41" s="101">
        <v>71</v>
      </c>
      <c r="F41" s="101">
        <f t="shared" si="0"/>
        <v>71</v>
      </c>
      <c r="G41" s="101">
        <v>88</v>
      </c>
      <c r="H41" s="101">
        <f t="shared" si="1"/>
        <v>159</v>
      </c>
      <c r="I41" s="102">
        <f t="shared" si="2"/>
        <v>7.8888888888888893</v>
      </c>
    </row>
    <row r="42" spans="1:9" x14ac:dyDescent="0.2">
      <c r="A42" s="100" t="s">
        <v>109</v>
      </c>
      <c r="B42" s="101">
        <v>243</v>
      </c>
      <c r="C42" s="101">
        <v>200</v>
      </c>
      <c r="D42" s="101">
        <v>8723</v>
      </c>
      <c r="E42" s="101">
        <v>615</v>
      </c>
      <c r="F42" s="101">
        <f t="shared" si="0"/>
        <v>9338</v>
      </c>
      <c r="G42" s="101">
        <v>6211</v>
      </c>
      <c r="H42" s="101">
        <f t="shared" si="1"/>
        <v>15549</v>
      </c>
      <c r="I42" s="102">
        <f t="shared" si="2"/>
        <v>46.69</v>
      </c>
    </row>
    <row r="43" spans="1:9" x14ac:dyDescent="0.2">
      <c r="A43" s="100" t="s">
        <v>110</v>
      </c>
      <c r="B43" s="101">
        <v>90</v>
      </c>
      <c r="C43" s="101">
        <v>74</v>
      </c>
      <c r="D43" s="101">
        <v>1132</v>
      </c>
      <c r="E43" s="101">
        <v>365</v>
      </c>
      <c r="F43" s="101">
        <f t="shared" si="0"/>
        <v>1497</v>
      </c>
      <c r="G43" s="101">
        <v>1329</v>
      </c>
      <c r="H43" s="101">
        <f t="shared" si="1"/>
        <v>2826</v>
      </c>
      <c r="I43" s="102">
        <f t="shared" si="2"/>
        <v>20.22972972972973</v>
      </c>
    </row>
    <row r="44" spans="1:9" ht="13.5" customHeight="1" x14ac:dyDescent="0.2">
      <c r="A44" s="100" t="s">
        <v>111</v>
      </c>
      <c r="B44" s="101">
        <v>232</v>
      </c>
      <c r="C44" s="101">
        <v>164</v>
      </c>
      <c r="D44" s="101">
        <v>1498</v>
      </c>
      <c r="E44" s="101">
        <v>844</v>
      </c>
      <c r="F44" s="101">
        <f t="shared" si="0"/>
        <v>2342</v>
      </c>
      <c r="G44" s="101">
        <v>2145</v>
      </c>
      <c r="H44" s="101">
        <f t="shared" si="1"/>
        <v>4487</v>
      </c>
      <c r="I44" s="102">
        <f t="shared" si="2"/>
        <v>14.280487804878049</v>
      </c>
    </row>
    <row r="45" spans="1:9" x14ac:dyDescent="0.2">
      <c r="A45" s="100" t="s">
        <v>112</v>
      </c>
      <c r="B45" s="101">
        <v>31</v>
      </c>
      <c r="C45" s="101">
        <v>19</v>
      </c>
      <c r="D45" s="101">
        <v>69</v>
      </c>
      <c r="E45" s="101">
        <v>79</v>
      </c>
      <c r="F45" s="101">
        <f t="shared" si="0"/>
        <v>148</v>
      </c>
      <c r="G45" s="101">
        <v>118</v>
      </c>
      <c r="H45" s="101">
        <f t="shared" si="1"/>
        <v>266</v>
      </c>
      <c r="I45" s="102">
        <f t="shared" si="2"/>
        <v>7.7894736842105265</v>
      </c>
    </row>
    <row r="46" spans="1:9" x14ac:dyDescent="0.2">
      <c r="A46" s="100" t="s">
        <v>113</v>
      </c>
      <c r="B46" s="101">
        <v>117</v>
      </c>
      <c r="C46" s="101">
        <v>61</v>
      </c>
      <c r="D46" s="101">
        <v>893</v>
      </c>
      <c r="E46" s="101">
        <v>298</v>
      </c>
      <c r="F46" s="101">
        <f t="shared" si="0"/>
        <v>1191</v>
      </c>
      <c r="G46" s="101">
        <v>933</v>
      </c>
      <c r="H46" s="101">
        <f t="shared" si="1"/>
        <v>2124</v>
      </c>
      <c r="I46" s="102">
        <f t="shared" si="2"/>
        <v>19.524590163934427</v>
      </c>
    </row>
    <row r="47" spans="1:9" ht="15.75" customHeight="1" x14ac:dyDescent="0.2">
      <c r="A47" s="100" t="s">
        <v>114</v>
      </c>
      <c r="B47" s="101">
        <v>89</v>
      </c>
      <c r="C47" s="101">
        <v>48</v>
      </c>
      <c r="D47" s="101">
        <v>345</v>
      </c>
      <c r="E47" s="101">
        <v>569</v>
      </c>
      <c r="F47" s="101">
        <f t="shared" si="0"/>
        <v>914</v>
      </c>
      <c r="G47" s="101">
        <v>857</v>
      </c>
      <c r="H47" s="101">
        <f t="shared" si="1"/>
        <v>1771</v>
      </c>
      <c r="I47" s="102">
        <f t="shared" si="2"/>
        <v>19.041666666666668</v>
      </c>
    </row>
    <row r="48" spans="1:9" x14ac:dyDescent="0.2">
      <c r="A48" s="100" t="s">
        <v>115</v>
      </c>
      <c r="B48" s="101">
        <v>95</v>
      </c>
      <c r="C48" s="101">
        <v>87</v>
      </c>
      <c r="D48" s="101">
        <v>19</v>
      </c>
      <c r="E48" s="101">
        <v>792</v>
      </c>
      <c r="F48" s="101">
        <f t="shared" si="0"/>
        <v>811</v>
      </c>
      <c r="G48" s="101">
        <v>685</v>
      </c>
      <c r="H48" s="101">
        <f t="shared" si="1"/>
        <v>1496</v>
      </c>
      <c r="I48" s="102">
        <f t="shared" si="2"/>
        <v>9.3218390804597693</v>
      </c>
    </row>
    <row r="49" spans="1:9" x14ac:dyDescent="0.2">
      <c r="A49" s="100" t="s">
        <v>116</v>
      </c>
      <c r="B49" s="101">
        <v>479</v>
      </c>
      <c r="C49" s="101">
        <v>340</v>
      </c>
      <c r="D49" s="101">
        <v>11370</v>
      </c>
      <c r="E49" s="101">
        <v>1560</v>
      </c>
      <c r="F49" s="101">
        <f t="shared" si="0"/>
        <v>12930</v>
      </c>
      <c r="G49" s="101">
        <v>12512</v>
      </c>
      <c r="H49" s="101">
        <f t="shared" si="1"/>
        <v>25442</v>
      </c>
      <c r="I49" s="102">
        <f t="shared" si="2"/>
        <v>38.029411764705884</v>
      </c>
    </row>
    <row r="50" spans="1:9" x14ac:dyDescent="0.2">
      <c r="A50" s="100" t="s">
        <v>117</v>
      </c>
      <c r="B50" s="101">
        <v>295</v>
      </c>
      <c r="C50" s="101">
        <v>269</v>
      </c>
      <c r="D50" s="101">
        <v>1451</v>
      </c>
      <c r="E50" s="101">
        <v>2498</v>
      </c>
      <c r="F50" s="101">
        <f t="shared" si="0"/>
        <v>3949</v>
      </c>
      <c r="G50" s="101">
        <v>2933</v>
      </c>
      <c r="H50" s="101">
        <f t="shared" si="1"/>
        <v>6882</v>
      </c>
      <c r="I50" s="102">
        <f t="shared" si="2"/>
        <v>14.680297397769516</v>
      </c>
    </row>
    <row r="51" spans="1:9" x14ac:dyDescent="0.2">
      <c r="A51" s="100" t="s">
        <v>118</v>
      </c>
      <c r="B51" s="101">
        <v>300</v>
      </c>
      <c r="C51" s="101">
        <v>242</v>
      </c>
      <c r="D51" s="101">
        <v>6518</v>
      </c>
      <c r="E51" s="101">
        <v>984</v>
      </c>
      <c r="F51" s="101">
        <f t="shared" si="0"/>
        <v>7502</v>
      </c>
      <c r="G51" s="101">
        <v>5487</v>
      </c>
      <c r="H51" s="101">
        <f t="shared" si="1"/>
        <v>12989</v>
      </c>
      <c r="I51" s="102">
        <f t="shared" si="2"/>
        <v>31</v>
      </c>
    </row>
    <row r="52" spans="1:9" x14ac:dyDescent="0.2">
      <c r="A52" s="100" t="s">
        <v>119</v>
      </c>
      <c r="B52" s="101">
        <v>30</v>
      </c>
      <c r="C52" s="101">
        <v>15</v>
      </c>
      <c r="D52" s="101">
        <v>299</v>
      </c>
      <c r="E52" s="101">
        <v>75</v>
      </c>
      <c r="F52" s="101">
        <f t="shared" si="0"/>
        <v>374</v>
      </c>
      <c r="G52" s="101">
        <v>383</v>
      </c>
      <c r="H52" s="101">
        <f t="shared" si="1"/>
        <v>757</v>
      </c>
      <c r="I52" s="102">
        <f t="shared" si="2"/>
        <v>24.933333333333334</v>
      </c>
    </row>
    <row r="53" spans="1:9" x14ac:dyDescent="0.2">
      <c r="A53" s="100" t="s">
        <v>120</v>
      </c>
      <c r="B53" s="101">
        <v>96</v>
      </c>
      <c r="C53" s="101">
        <v>80</v>
      </c>
      <c r="D53" s="101">
        <v>353</v>
      </c>
      <c r="E53" s="101">
        <v>539</v>
      </c>
      <c r="F53" s="101">
        <f t="shared" si="0"/>
        <v>892</v>
      </c>
      <c r="G53" s="101">
        <v>817</v>
      </c>
      <c r="H53" s="101">
        <f t="shared" si="1"/>
        <v>1709</v>
      </c>
      <c r="I53" s="102">
        <f t="shared" si="2"/>
        <v>11.15</v>
      </c>
    </row>
    <row r="54" spans="1:9" x14ac:dyDescent="0.2">
      <c r="A54" s="100" t="s">
        <v>121</v>
      </c>
      <c r="B54" s="101">
        <v>247</v>
      </c>
      <c r="C54" s="101">
        <v>201</v>
      </c>
      <c r="D54" s="101">
        <v>2625</v>
      </c>
      <c r="E54" s="101">
        <v>1140</v>
      </c>
      <c r="F54" s="101">
        <f t="shared" si="0"/>
        <v>3765</v>
      </c>
      <c r="G54" s="101">
        <v>2530</v>
      </c>
      <c r="H54" s="101">
        <f t="shared" si="1"/>
        <v>6295</v>
      </c>
      <c r="I54" s="102">
        <f t="shared" si="2"/>
        <v>18.731343283582088</v>
      </c>
    </row>
    <row r="55" spans="1:9" x14ac:dyDescent="0.2">
      <c r="A55" s="100" t="s">
        <v>122</v>
      </c>
      <c r="B55" s="101">
        <v>15</v>
      </c>
      <c r="C55" s="101">
        <v>6</v>
      </c>
      <c r="D55" s="101">
        <v>71</v>
      </c>
      <c r="E55" s="101">
        <v>61</v>
      </c>
      <c r="F55" s="101">
        <f t="shared" si="0"/>
        <v>132</v>
      </c>
      <c r="G55" s="101">
        <v>87</v>
      </c>
      <c r="H55" s="101">
        <f t="shared" si="1"/>
        <v>219</v>
      </c>
      <c r="I55" s="102">
        <f t="shared" si="2"/>
        <v>22</v>
      </c>
    </row>
    <row r="56" spans="1:9" s="84" customFormat="1" x14ac:dyDescent="0.2">
      <c r="A56" s="100" t="s">
        <v>123</v>
      </c>
      <c r="B56" s="101">
        <v>23</v>
      </c>
      <c r="C56" s="101">
        <v>10</v>
      </c>
      <c r="D56" s="101">
        <v>0</v>
      </c>
      <c r="E56" s="101">
        <v>41</v>
      </c>
      <c r="F56" s="101">
        <f t="shared" si="0"/>
        <v>41</v>
      </c>
      <c r="G56" s="101">
        <v>40</v>
      </c>
      <c r="H56" s="101">
        <f t="shared" si="1"/>
        <v>81</v>
      </c>
      <c r="I56" s="102">
        <f t="shared" si="2"/>
        <v>4.0999999999999996</v>
      </c>
    </row>
    <row r="57" spans="1:9" s="84" customFormat="1" x14ac:dyDescent="0.2">
      <c r="A57" s="100" t="s">
        <v>124</v>
      </c>
      <c r="B57" s="101">
        <v>234</v>
      </c>
      <c r="C57" s="101">
        <v>181</v>
      </c>
      <c r="D57" s="101">
        <v>2699</v>
      </c>
      <c r="E57" s="101">
        <v>906</v>
      </c>
      <c r="F57" s="101">
        <f t="shared" si="0"/>
        <v>3605</v>
      </c>
      <c r="G57" s="101">
        <v>2758</v>
      </c>
      <c r="H57" s="101">
        <f t="shared" si="1"/>
        <v>6363</v>
      </c>
      <c r="I57" s="102">
        <f t="shared" si="2"/>
        <v>19.917127071823206</v>
      </c>
    </row>
    <row r="58" spans="1:9" x14ac:dyDescent="0.2">
      <c r="A58" s="100" t="s">
        <v>125</v>
      </c>
      <c r="B58" s="101">
        <v>161</v>
      </c>
      <c r="C58" s="101">
        <v>98</v>
      </c>
      <c r="D58" s="101">
        <v>36</v>
      </c>
      <c r="E58" s="101">
        <v>403</v>
      </c>
      <c r="F58" s="101">
        <f t="shared" si="0"/>
        <v>439</v>
      </c>
      <c r="G58" s="101">
        <v>635</v>
      </c>
      <c r="H58" s="101">
        <f t="shared" si="1"/>
        <v>1074</v>
      </c>
      <c r="I58" s="102">
        <f t="shared" si="2"/>
        <v>4.4795918367346941</v>
      </c>
    </row>
    <row r="59" spans="1:9" x14ac:dyDescent="0.2">
      <c r="A59" s="100" t="s">
        <v>126</v>
      </c>
      <c r="B59" s="101">
        <v>40</v>
      </c>
      <c r="C59" s="101">
        <v>23</v>
      </c>
      <c r="D59" s="101">
        <v>35</v>
      </c>
      <c r="E59" s="101">
        <v>83</v>
      </c>
      <c r="F59" s="101">
        <f t="shared" si="0"/>
        <v>118</v>
      </c>
      <c r="G59" s="101">
        <v>97</v>
      </c>
      <c r="H59" s="101">
        <f t="shared" si="1"/>
        <v>215</v>
      </c>
      <c r="I59" s="102">
        <f t="shared" si="2"/>
        <v>5.1304347826086953</v>
      </c>
    </row>
    <row r="60" spans="1:9" x14ac:dyDescent="0.2">
      <c r="A60" s="100" t="s">
        <v>127</v>
      </c>
      <c r="B60" s="101">
        <v>197</v>
      </c>
      <c r="C60" s="101">
        <v>122</v>
      </c>
      <c r="D60" s="101">
        <v>2936</v>
      </c>
      <c r="E60" s="101">
        <v>422</v>
      </c>
      <c r="F60" s="101">
        <f t="shared" si="0"/>
        <v>3358</v>
      </c>
      <c r="G60" s="101">
        <v>2179</v>
      </c>
      <c r="H60" s="101">
        <f t="shared" si="1"/>
        <v>5537</v>
      </c>
      <c r="I60" s="102">
        <f t="shared" si="2"/>
        <v>27.524590163934427</v>
      </c>
    </row>
    <row r="61" spans="1:9" x14ac:dyDescent="0.2">
      <c r="A61" s="100" t="s">
        <v>128</v>
      </c>
      <c r="B61" s="101">
        <v>28</v>
      </c>
      <c r="C61" s="101">
        <v>5</v>
      </c>
      <c r="D61" s="101">
        <v>0</v>
      </c>
      <c r="E61" s="101">
        <v>40</v>
      </c>
      <c r="F61" s="101">
        <f t="shared" si="0"/>
        <v>40</v>
      </c>
      <c r="G61" s="101">
        <v>39</v>
      </c>
      <c r="H61" s="101">
        <f t="shared" si="1"/>
        <v>79</v>
      </c>
      <c r="I61" s="102">
        <f t="shared" si="2"/>
        <v>8</v>
      </c>
    </row>
    <row r="62" spans="1:9" x14ac:dyDescent="0.2">
      <c r="A62" s="100" t="s">
        <v>129</v>
      </c>
      <c r="B62" s="101">
        <v>14</v>
      </c>
      <c r="C62" s="101">
        <v>5</v>
      </c>
      <c r="D62" s="101">
        <v>2</v>
      </c>
      <c r="E62" s="101">
        <v>13</v>
      </c>
      <c r="F62" s="101">
        <f t="shared" si="0"/>
        <v>15</v>
      </c>
      <c r="G62" s="101">
        <v>22</v>
      </c>
      <c r="H62" s="101">
        <f t="shared" si="1"/>
        <v>37</v>
      </c>
      <c r="I62" s="102">
        <f t="shared" si="2"/>
        <v>3</v>
      </c>
    </row>
    <row r="63" spans="1:9" x14ac:dyDescent="0.2">
      <c r="A63" s="100" t="s">
        <v>130</v>
      </c>
      <c r="B63" s="101">
        <v>415</v>
      </c>
      <c r="C63" s="101">
        <v>288</v>
      </c>
      <c r="D63" s="101">
        <v>2874</v>
      </c>
      <c r="E63" s="101">
        <v>1637</v>
      </c>
      <c r="F63" s="101">
        <f t="shared" si="0"/>
        <v>4511</v>
      </c>
      <c r="G63" s="101">
        <v>3215</v>
      </c>
      <c r="H63" s="101">
        <f t="shared" si="1"/>
        <v>7726</v>
      </c>
      <c r="I63" s="102">
        <f t="shared" si="2"/>
        <v>15.663194444444445</v>
      </c>
    </row>
    <row r="64" spans="1:9" x14ac:dyDescent="0.2">
      <c r="A64" s="100" t="s">
        <v>131</v>
      </c>
      <c r="B64" s="101">
        <v>189</v>
      </c>
      <c r="C64" s="101">
        <v>145</v>
      </c>
      <c r="D64" s="101">
        <v>1147</v>
      </c>
      <c r="E64" s="101">
        <v>847</v>
      </c>
      <c r="F64" s="101">
        <f t="shared" si="0"/>
        <v>1994</v>
      </c>
      <c r="G64" s="101">
        <v>1540</v>
      </c>
      <c r="H64" s="101">
        <f t="shared" si="1"/>
        <v>3534</v>
      </c>
      <c r="I64" s="102">
        <f t="shared" si="2"/>
        <v>13.751724137931035</v>
      </c>
    </row>
    <row r="65" spans="1:9" ht="15.75" customHeight="1" x14ac:dyDescent="0.2">
      <c r="A65" s="100" t="s">
        <v>132</v>
      </c>
      <c r="B65" s="101">
        <v>212</v>
      </c>
      <c r="C65" s="101">
        <v>189</v>
      </c>
      <c r="D65" s="101">
        <v>252</v>
      </c>
      <c r="E65" s="101">
        <v>2168</v>
      </c>
      <c r="F65" s="101">
        <f t="shared" si="0"/>
        <v>2420</v>
      </c>
      <c r="G65" s="101">
        <v>1918</v>
      </c>
      <c r="H65" s="101">
        <f t="shared" si="1"/>
        <v>4338</v>
      </c>
      <c r="I65" s="102">
        <f t="shared" si="2"/>
        <v>12.804232804232804</v>
      </c>
    </row>
    <row r="66" spans="1:9" x14ac:dyDescent="0.2">
      <c r="A66" s="100" t="s">
        <v>133</v>
      </c>
      <c r="B66" s="101">
        <v>150</v>
      </c>
      <c r="C66" s="101">
        <v>70</v>
      </c>
      <c r="D66" s="101">
        <v>402</v>
      </c>
      <c r="E66" s="101">
        <v>428</v>
      </c>
      <c r="F66" s="101">
        <f t="shared" si="0"/>
        <v>830</v>
      </c>
      <c r="G66" s="101">
        <v>940</v>
      </c>
      <c r="H66" s="101">
        <f t="shared" si="1"/>
        <v>1770</v>
      </c>
      <c r="I66" s="102">
        <f t="shared" si="2"/>
        <v>11.857142857142858</v>
      </c>
    </row>
    <row r="67" spans="1:9" ht="15.75" customHeight="1" x14ac:dyDescent="0.2">
      <c r="A67" s="100" t="s">
        <v>134</v>
      </c>
      <c r="B67" s="101">
        <v>247</v>
      </c>
      <c r="C67" s="101">
        <v>202</v>
      </c>
      <c r="D67" s="101">
        <v>1469</v>
      </c>
      <c r="E67" s="101">
        <v>1160</v>
      </c>
      <c r="F67" s="101">
        <f t="shared" si="0"/>
        <v>2629</v>
      </c>
      <c r="G67" s="101">
        <v>1956</v>
      </c>
      <c r="H67" s="101">
        <f t="shared" si="1"/>
        <v>4585</v>
      </c>
      <c r="I67" s="102">
        <f t="shared" si="2"/>
        <v>13.014851485148515</v>
      </c>
    </row>
    <row r="68" spans="1:9" x14ac:dyDescent="0.2">
      <c r="A68" s="100" t="s">
        <v>135</v>
      </c>
      <c r="B68" s="101">
        <v>29</v>
      </c>
      <c r="C68" s="101">
        <v>11</v>
      </c>
      <c r="D68" s="101">
        <v>226</v>
      </c>
      <c r="E68" s="101">
        <v>32</v>
      </c>
      <c r="F68" s="101">
        <f t="shared" si="0"/>
        <v>258</v>
      </c>
      <c r="G68" s="101">
        <v>269</v>
      </c>
      <c r="H68" s="101">
        <f t="shared" si="1"/>
        <v>527</v>
      </c>
      <c r="I68" s="102">
        <f t="shared" si="2"/>
        <v>23.454545454545453</v>
      </c>
    </row>
    <row r="69" spans="1:9" x14ac:dyDescent="0.2">
      <c r="A69" s="100" t="s">
        <v>136</v>
      </c>
      <c r="B69" s="101">
        <v>71</v>
      </c>
      <c r="C69" s="101">
        <v>7</v>
      </c>
      <c r="D69" s="101">
        <v>114</v>
      </c>
      <c r="E69" s="101">
        <v>99</v>
      </c>
      <c r="F69" s="101">
        <f t="shared" ref="F69:F97" si="3">D69+E69</f>
        <v>213</v>
      </c>
      <c r="G69" s="101">
        <v>341</v>
      </c>
      <c r="H69" s="101">
        <f t="shared" ref="H69:H97" si="4">F69+G69</f>
        <v>554</v>
      </c>
      <c r="I69" s="102">
        <f t="shared" ref="I69:I98" si="5">F69/C69</f>
        <v>30.428571428571427</v>
      </c>
    </row>
    <row r="70" spans="1:9" x14ac:dyDescent="0.2">
      <c r="A70" s="100" t="s">
        <v>137</v>
      </c>
      <c r="B70" s="101">
        <v>268</v>
      </c>
      <c r="C70" s="101">
        <v>205</v>
      </c>
      <c r="D70" s="101">
        <v>1794</v>
      </c>
      <c r="E70" s="101">
        <v>1436</v>
      </c>
      <c r="F70" s="101">
        <f t="shared" si="3"/>
        <v>3230</v>
      </c>
      <c r="G70" s="101">
        <v>2274</v>
      </c>
      <c r="H70" s="101">
        <f t="shared" si="4"/>
        <v>5504</v>
      </c>
      <c r="I70" s="102">
        <f t="shared" si="5"/>
        <v>15.75609756097561</v>
      </c>
    </row>
    <row r="71" spans="1:9" ht="13.5" customHeight="1" x14ac:dyDescent="0.2">
      <c r="A71" s="100" t="s">
        <v>138</v>
      </c>
      <c r="B71" s="101">
        <v>41</v>
      </c>
      <c r="C71" s="101">
        <v>12</v>
      </c>
      <c r="D71" s="101">
        <v>4</v>
      </c>
      <c r="E71" s="101">
        <v>144</v>
      </c>
      <c r="F71" s="101">
        <f t="shared" si="3"/>
        <v>148</v>
      </c>
      <c r="G71" s="101">
        <v>141</v>
      </c>
      <c r="H71" s="101">
        <f t="shared" si="4"/>
        <v>289</v>
      </c>
      <c r="I71" s="102">
        <f t="shared" si="5"/>
        <v>12.333333333333334</v>
      </c>
    </row>
    <row r="72" spans="1:9" ht="15" customHeight="1" x14ac:dyDescent="0.2">
      <c r="A72" s="100" t="s">
        <v>139</v>
      </c>
      <c r="B72" s="101">
        <v>111</v>
      </c>
      <c r="C72" s="101">
        <v>68</v>
      </c>
      <c r="D72" s="101">
        <v>1817</v>
      </c>
      <c r="E72" s="101">
        <v>289</v>
      </c>
      <c r="F72" s="101">
        <f t="shared" si="3"/>
        <v>2106</v>
      </c>
      <c r="G72" s="101">
        <v>1561</v>
      </c>
      <c r="H72" s="101">
        <f t="shared" si="4"/>
        <v>3667</v>
      </c>
      <c r="I72" s="102">
        <f t="shared" si="5"/>
        <v>30.970588235294116</v>
      </c>
    </row>
    <row r="73" spans="1:9" x14ac:dyDescent="0.2">
      <c r="A73" s="100" t="s">
        <v>140</v>
      </c>
      <c r="B73" s="101">
        <v>24</v>
      </c>
      <c r="C73" s="101">
        <v>13</v>
      </c>
      <c r="D73" s="101">
        <v>30</v>
      </c>
      <c r="E73" s="101">
        <v>19</v>
      </c>
      <c r="F73" s="101">
        <f t="shared" si="3"/>
        <v>49</v>
      </c>
      <c r="G73" s="101">
        <v>29</v>
      </c>
      <c r="H73" s="101">
        <f t="shared" si="4"/>
        <v>78</v>
      </c>
      <c r="I73" s="102">
        <f t="shared" si="5"/>
        <v>3.7692307692307692</v>
      </c>
    </row>
    <row r="74" spans="1:9" ht="19.5" customHeight="1" x14ac:dyDescent="0.2">
      <c r="A74" s="100" t="s">
        <v>141</v>
      </c>
      <c r="B74" s="101">
        <v>229</v>
      </c>
      <c r="C74" s="101">
        <v>202</v>
      </c>
      <c r="D74" s="101">
        <v>158</v>
      </c>
      <c r="E74" s="101">
        <v>1690</v>
      </c>
      <c r="F74" s="101">
        <f t="shared" si="3"/>
        <v>1848</v>
      </c>
      <c r="G74" s="101">
        <v>1451</v>
      </c>
      <c r="H74" s="101">
        <f t="shared" si="4"/>
        <v>3299</v>
      </c>
      <c r="I74" s="102">
        <f t="shared" si="5"/>
        <v>9.1485148514851478</v>
      </c>
    </row>
    <row r="75" spans="1:9" x14ac:dyDescent="0.2">
      <c r="A75" s="100" t="s">
        <v>142</v>
      </c>
      <c r="B75" s="101">
        <v>118</v>
      </c>
      <c r="C75" s="101">
        <v>48</v>
      </c>
      <c r="D75" s="101">
        <v>2</v>
      </c>
      <c r="E75" s="101">
        <v>270</v>
      </c>
      <c r="F75" s="101">
        <f t="shared" si="3"/>
        <v>272</v>
      </c>
      <c r="G75" s="101">
        <v>250</v>
      </c>
      <c r="H75" s="101">
        <f t="shared" si="4"/>
        <v>522</v>
      </c>
      <c r="I75" s="102">
        <f t="shared" si="5"/>
        <v>5.666666666666667</v>
      </c>
    </row>
    <row r="76" spans="1:9" x14ac:dyDescent="0.2">
      <c r="A76" s="100" t="s">
        <v>143</v>
      </c>
      <c r="B76" s="101">
        <v>64</v>
      </c>
      <c r="C76" s="101">
        <v>15</v>
      </c>
      <c r="D76" s="101">
        <v>1</v>
      </c>
      <c r="E76" s="101">
        <v>47</v>
      </c>
      <c r="F76" s="101">
        <f t="shared" si="3"/>
        <v>48</v>
      </c>
      <c r="G76" s="101">
        <v>138</v>
      </c>
      <c r="H76" s="101">
        <f t="shared" si="4"/>
        <v>186</v>
      </c>
      <c r="I76" s="102">
        <f t="shared" si="5"/>
        <v>3.2</v>
      </c>
    </row>
    <row r="77" spans="1:9" x14ac:dyDescent="0.2">
      <c r="A77" s="100" t="s">
        <v>144</v>
      </c>
      <c r="B77" s="101">
        <v>90</v>
      </c>
      <c r="C77" s="101">
        <v>34</v>
      </c>
      <c r="D77" s="101">
        <v>2</v>
      </c>
      <c r="E77" s="101">
        <v>141</v>
      </c>
      <c r="F77" s="101">
        <f t="shared" si="3"/>
        <v>143</v>
      </c>
      <c r="G77" s="101">
        <v>195</v>
      </c>
      <c r="H77" s="101">
        <f t="shared" si="4"/>
        <v>338</v>
      </c>
      <c r="I77" s="102">
        <f t="shared" si="5"/>
        <v>4.2058823529411766</v>
      </c>
    </row>
    <row r="78" spans="1:9" x14ac:dyDescent="0.2">
      <c r="A78" s="100" t="s">
        <v>145</v>
      </c>
      <c r="B78" s="101">
        <v>185</v>
      </c>
      <c r="C78" s="101">
        <v>108</v>
      </c>
      <c r="D78" s="101">
        <v>2042</v>
      </c>
      <c r="E78" s="101">
        <v>388</v>
      </c>
      <c r="F78" s="101">
        <f t="shared" si="3"/>
        <v>2430</v>
      </c>
      <c r="G78" s="101">
        <v>2364</v>
      </c>
      <c r="H78" s="101">
        <f t="shared" si="4"/>
        <v>4794</v>
      </c>
      <c r="I78" s="102">
        <f t="shared" si="5"/>
        <v>22.5</v>
      </c>
    </row>
    <row r="79" spans="1:9" x14ac:dyDescent="0.2">
      <c r="A79" s="100" t="s">
        <v>146</v>
      </c>
      <c r="B79" s="101">
        <v>16</v>
      </c>
      <c r="C79" s="101">
        <v>5</v>
      </c>
      <c r="D79" s="101">
        <v>0</v>
      </c>
      <c r="E79" s="101">
        <v>16</v>
      </c>
      <c r="F79" s="101">
        <f t="shared" si="3"/>
        <v>16</v>
      </c>
      <c r="G79" s="101">
        <v>26</v>
      </c>
      <c r="H79" s="101">
        <f t="shared" si="4"/>
        <v>42</v>
      </c>
      <c r="I79" s="102">
        <f t="shared" si="5"/>
        <v>3.2</v>
      </c>
    </row>
    <row r="80" spans="1:9" ht="18" customHeight="1" x14ac:dyDescent="0.2">
      <c r="A80" s="100" t="s">
        <v>147</v>
      </c>
      <c r="B80" s="101">
        <v>173</v>
      </c>
      <c r="C80" s="101">
        <v>142</v>
      </c>
      <c r="D80" s="101">
        <v>773</v>
      </c>
      <c r="E80" s="101">
        <v>966</v>
      </c>
      <c r="F80" s="101">
        <f t="shared" si="3"/>
        <v>1739</v>
      </c>
      <c r="G80" s="101">
        <v>1162</v>
      </c>
      <c r="H80" s="101">
        <f t="shared" si="4"/>
        <v>2901</v>
      </c>
      <c r="I80" s="102">
        <f t="shared" si="5"/>
        <v>12.246478873239436</v>
      </c>
    </row>
    <row r="81" spans="1:10" ht="16.5" customHeight="1" x14ac:dyDescent="0.2">
      <c r="A81" s="100" t="s">
        <v>148</v>
      </c>
      <c r="B81" s="101">
        <v>546</v>
      </c>
      <c r="C81" s="101">
        <v>361</v>
      </c>
      <c r="D81" s="101">
        <v>9785</v>
      </c>
      <c r="E81" s="101">
        <v>699</v>
      </c>
      <c r="F81" s="101">
        <f t="shared" si="3"/>
        <v>10484</v>
      </c>
      <c r="G81" s="101">
        <v>7754</v>
      </c>
      <c r="H81" s="101">
        <f t="shared" si="4"/>
        <v>18238</v>
      </c>
      <c r="I81" s="102">
        <f t="shared" si="5"/>
        <v>29.041551246537395</v>
      </c>
    </row>
    <row r="82" spans="1:10" ht="16.5" customHeight="1" x14ac:dyDescent="0.2">
      <c r="A82" s="100" t="s">
        <v>149</v>
      </c>
      <c r="B82" s="101">
        <v>358</v>
      </c>
      <c r="C82" s="101">
        <v>223</v>
      </c>
      <c r="D82" s="101">
        <v>1586</v>
      </c>
      <c r="E82" s="101">
        <v>1081</v>
      </c>
      <c r="F82" s="101">
        <f t="shared" si="3"/>
        <v>2667</v>
      </c>
      <c r="G82" s="101">
        <v>2233</v>
      </c>
      <c r="H82" s="101">
        <f t="shared" si="4"/>
        <v>4900</v>
      </c>
      <c r="I82" s="102">
        <f t="shared" si="5"/>
        <v>11.959641255605382</v>
      </c>
      <c r="J82" s="83" t="s">
        <v>8</v>
      </c>
    </row>
    <row r="83" spans="1:10" x14ac:dyDescent="0.2">
      <c r="A83" s="100" t="s">
        <v>150</v>
      </c>
      <c r="B83" s="101">
        <v>184</v>
      </c>
      <c r="C83" s="101">
        <v>159</v>
      </c>
      <c r="D83" s="101">
        <v>1866</v>
      </c>
      <c r="E83" s="101">
        <v>968</v>
      </c>
      <c r="F83" s="101">
        <f t="shared" si="3"/>
        <v>2834</v>
      </c>
      <c r="G83" s="101">
        <v>1988</v>
      </c>
      <c r="H83" s="101">
        <f t="shared" si="4"/>
        <v>4822</v>
      </c>
      <c r="I83" s="102">
        <f t="shared" si="5"/>
        <v>17.823899371069182</v>
      </c>
    </row>
    <row r="84" spans="1:10" x14ac:dyDescent="0.2">
      <c r="A84" s="100" t="s">
        <v>151</v>
      </c>
      <c r="B84" s="101">
        <v>277</v>
      </c>
      <c r="C84" s="101">
        <v>242</v>
      </c>
      <c r="D84" s="101">
        <v>1983</v>
      </c>
      <c r="E84" s="101">
        <v>2865</v>
      </c>
      <c r="F84" s="101">
        <f t="shared" si="3"/>
        <v>4848</v>
      </c>
      <c r="G84" s="101">
        <v>3903</v>
      </c>
      <c r="H84" s="101">
        <f t="shared" si="4"/>
        <v>8751</v>
      </c>
      <c r="I84" s="102">
        <f t="shared" si="5"/>
        <v>20.033057851239668</v>
      </c>
    </row>
    <row r="85" spans="1:10" x14ac:dyDescent="0.2">
      <c r="A85" s="100" t="s">
        <v>152</v>
      </c>
      <c r="B85" s="101">
        <v>105</v>
      </c>
      <c r="C85" s="101">
        <v>92</v>
      </c>
      <c r="D85" s="101">
        <v>152</v>
      </c>
      <c r="E85" s="101">
        <v>994</v>
      </c>
      <c r="F85" s="101">
        <f t="shared" si="3"/>
        <v>1146</v>
      </c>
      <c r="G85" s="101">
        <v>955</v>
      </c>
      <c r="H85" s="101">
        <f t="shared" si="4"/>
        <v>2101</v>
      </c>
      <c r="I85" s="102">
        <f t="shared" si="5"/>
        <v>12.456521739130435</v>
      </c>
    </row>
    <row r="86" spans="1:10" x14ac:dyDescent="0.2">
      <c r="A86" s="100" t="s">
        <v>153</v>
      </c>
      <c r="B86" s="101">
        <v>85</v>
      </c>
      <c r="C86" s="101">
        <v>30</v>
      </c>
      <c r="D86" s="101">
        <v>46</v>
      </c>
      <c r="E86" s="101">
        <v>114</v>
      </c>
      <c r="F86" s="101">
        <f t="shared" si="3"/>
        <v>160</v>
      </c>
      <c r="G86" s="101">
        <v>577</v>
      </c>
      <c r="H86" s="101">
        <f t="shared" si="4"/>
        <v>737</v>
      </c>
      <c r="I86" s="102">
        <f t="shared" si="5"/>
        <v>5.333333333333333</v>
      </c>
    </row>
    <row r="87" spans="1:10" x14ac:dyDescent="0.2">
      <c r="A87" s="100" t="s">
        <v>154</v>
      </c>
      <c r="B87" s="101">
        <v>191</v>
      </c>
      <c r="C87" s="101">
        <v>171</v>
      </c>
      <c r="D87" s="101">
        <v>765</v>
      </c>
      <c r="E87" s="101">
        <v>2103</v>
      </c>
      <c r="F87" s="101">
        <f t="shared" si="3"/>
        <v>2868</v>
      </c>
      <c r="G87" s="101">
        <v>2149</v>
      </c>
      <c r="H87" s="101">
        <f t="shared" si="4"/>
        <v>5017</v>
      </c>
      <c r="I87" s="102">
        <f t="shared" si="5"/>
        <v>16.771929824561404</v>
      </c>
    </row>
    <row r="88" spans="1:10" x14ac:dyDescent="0.2">
      <c r="A88" s="100" t="s">
        <v>155</v>
      </c>
      <c r="B88" s="101">
        <v>287</v>
      </c>
      <c r="C88" s="101">
        <v>225</v>
      </c>
      <c r="D88" s="101">
        <v>5198</v>
      </c>
      <c r="E88" s="101">
        <v>881</v>
      </c>
      <c r="F88" s="101">
        <f t="shared" si="3"/>
        <v>6079</v>
      </c>
      <c r="G88" s="101">
        <v>4607</v>
      </c>
      <c r="H88" s="101">
        <f t="shared" si="4"/>
        <v>10686</v>
      </c>
      <c r="I88" s="102">
        <f t="shared" si="5"/>
        <v>27.017777777777777</v>
      </c>
    </row>
    <row r="89" spans="1:10" x14ac:dyDescent="0.2">
      <c r="A89" s="100" t="s">
        <v>156</v>
      </c>
      <c r="B89" s="101">
        <v>219</v>
      </c>
      <c r="C89" s="101">
        <v>147</v>
      </c>
      <c r="D89" s="101">
        <v>3740</v>
      </c>
      <c r="E89" s="101">
        <v>508</v>
      </c>
      <c r="F89" s="101">
        <f t="shared" si="3"/>
        <v>4248</v>
      </c>
      <c r="G89" s="101">
        <v>3149</v>
      </c>
      <c r="H89" s="101">
        <f t="shared" si="4"/>
        <v>7397</v>
      </c>
      <c r="I89" s="102">
        <f t="shared" si="5"/>
        <v>28.897959183673468</v>
      </c>
    </row>
    <row r="90" spans="1:10" x14ac:dyDescent="0.2">
      <c r="A90" s="100" t="s">
        <v>157</v>
      </c>
      <c r="B90" s="101">
        <v>269</v>
      </c>
      <c r="C90" s="101">
        <v>207</v>
      </c>
      <c r="D90" s="101">
        <v>5923</v>
      </c>
      <c r="E90" s="101">
        <v>1231</v>
      </c>
      <c r="F90" s="101">
        <f t="shared" si="3"/>
        <v>7154</v>
      </c>
      <c r="G90" s="101">
        <v>5526</v>
      </c>
      <c r="H90" s="101">
        <f t="shared" si="4"/>
        <v>12680</v>
      </c>
      <c r="I90" s="102">
        <f t="shared" si="5"/>
        <v>34.560386473429951</v>
      </c>
    </row>
    <row r="91" spans="1:10" x14ac:dyDescent="0.2">
      <c r="A91" s="100" t="s">
        <v>158</v>
      </c>
      <c r="B91" s="101">
        <v>190</v>
      </c>
      <c r="C91" s="101">
        <v>115</v>
      </c>
      <c r="D91" s="101">
        <v>2867</v>
      </c>
      <c r="E91" s="101">
        <v>385</v>
      </c>
      <c r="F91" s="101">
        <f t="shared" si="3"/>
        <v>3252</v>
      </c>
      <c r="G91" s="101">
        <v>2625</v>
      </c>
      <c r="H91" s="101">
        <f t="shared" si="4"/>
        <v>5877</v>
      </c>
      <c r="I91" s="102">
        <f t="shared" si="5"/>
        <v>28.278260869565216</v>
      </c>
    </row>
    <row r="92" spans="1:10" x14ac:dyDescent="0.2">
      <c r="A92" s="100" t="s">
        <v>159</v>
      </c>
      <c r="B92" s="101">
        <v>135</v>
      </c>
      <c r="C92" s="101">
        <v>99</v>
      </c>
      <c r="D92" s="101">
        <v>132</v>
      </c>
      <c r="E92" s="101">
        <v>490</v>
      </c>
      <c r="F92" s="101">
        <f t="shared" si="3"/>
        <v>622</v>
      </c>
      <c r="G92" s="101">
        <v>511</v>
      </c>
      <c r="H92" s="101">
        <f t="shared" si="4"/>
        <v>1133</v>
      </c>
      <c r="I92" s="102">
        <f t="shared" si="5"/>
        <v>6.2828282828282829</v>
      </c>
    </row>
    <row r="93" spans="1:10" x14ac:dyDescent="0.2">
      <c r="A93" s="100" t="s">
        <v>160</v>
      </c>
      <c r="B93" s="101">
        <v>105</v>
      </c>
      <c r="C93" s="101">
        <v>54</v>
      </c>
      <c r="D93" s="101">
        <v>380</v>
      </c>
      <c r="E93" s="101">
        <v>114</v>
      </c>
      <c r="F93" s="101">
        <f t="shared" si="3"/>
        <v>494</v>
      </c>
      <c r="G93" s="101">
        <v>379</v>
      </c>
      <c r="H93" s="101">
        <f t="shared" si="4"/>
        <v>873</v>
      </c>
      <c r="I93" s="102">
        <f t="shared" si="5"/>
        <v>9.1481481481481488</v>
      </c>
    </row>
    <row r="94" spans="1:10" s="85" customFormat="1" x14ac:dyDescent="0.2">
      <c r="A94" s="100" t="s">
        <v>161</v>
      </c>
      <c r="B94" s="101">
        <v>43</v>
      </c>
      <c r="C94" s="101">
        <v>29</v>
      </c>
      <c r="D94" s="101">
        <v>228</v>
      </c>
      <c r="E94" s="101">
        <v>74</v>
      </c>
      <c r="F94" s="101">
        <f t="shared" si="3"/>
        <v>302</v>
      </c>
      <c r="G94" s="101">
        <v>377</v>
      </c>
      <c r="H94" s="101">
        <f t="shared" si="4"/>
        <v>679</v>
      </c>
      <c r="I94" s="102">
        <f t="shared" si="5"/>
        <v>10.413793103448276</v>
      </c>
    </row>
    <row r="95" spans="1:10" s="85" customFormat="1" x14ac:dyDescent="0.2">
      <c r="A95" s="100" t="s">
        <v>162</v>
      </c>
      <c r="B95" s="101">
        <v>143</v>
      </c>
      <c r="C95" s="101">
        <v>119</v>
      </c>
      <c r="D95" s="101">
        <v>1804</v>
      </c>
      <c r="E95" s="101">
        <v>903</v>
      </c>
      <c r="F95" s="101">
        <f t="shared" si="3"/>
        <v>2707</v>
      </c>
      <c r="G95" s="101">
        <v>1683</v>
      </c>
      <c r="H95" s="101">
        <f t="shared" si="4"/>
        <v>4390</v>
      </c>
      <c r="I95" s="102">
        <f t="shared" si="5"/>
        <v>22.747899159663866</v>
      </c>
    </row>
    <row r="96" spans="1:10" x14ac:dyDescent="0.2">
      <c r="A96" s="100" t="s">
        <v>163</v>
      </c>
      <c r="B96" s="101">
        <v>306</v>
      </c>
      <c r="C96" s="101">
        <v>176</v>
      </c>
      <c r="D96" s="101">
        <v>3417</v>
      </c>
      <c r="E96" s="101">
        <v>816</v>
      </c>
      <c r="F96" s="101">
        <f t="shared" si="3"/>
        <v>4233</v>
      </c>
      <c r="G96" s="101">
        <v>3994</v>
      </c>
      <c r="H96" s="101">
        <f t="shared" si="4"/>
        <v>8227</v>
      </c>
      <c r="I96" s="102">
        <f t="shared" si="5"/>
        <v>24.051136363636363</v>
      </c>
    </row>
    <row r="97" spans="1:9" x14ac:dyDescent="0.2">
      <c r="A97" s="100" t="s">
        <v>164</v>
      </c>
      <c r="B97" s="101">
        <v>283</v>
      </c>
      <c r="C97" s="101">
        <v>156</v>
      </c>
      <c r="D97" s="101">
        <v>2648</v>
      </c>
      <c r="E97" s="101">
        <v>609</v>
      </c>
      <c r="F97" s="101">
        <f t="shared" si="3"/>
        <v>3257</v>
      </c>
      <c r="G97" s="101">
        <v>2868</v>
      </c>
      <c r="H97" s="101">
        <f t="shared" si="4"/>
        <v>6125</v>
      </c>
      <c r="I97" s="102">
        <f t="shared" si="5"/>
        <v>20.878205128205128</v>
      </c>
    </row>
    <row r="98" spans="1:9" x14ac:dyDescent="0.2">
      <c r="A98" s="163" t="s">
        <v>165</v>
      </c>
      <c r="B98" s="164">
        <f t="shared" ref="B98:H98" si="6">SUM(B5:B97)</f>
        <v>13020</v>
      </c>
      <c r="C98" s="164">
        <f t="shared" si="6"/>
        <v>9109</v>
      </c>
      <c r="D98" s="164">
        <f t="shared" si="6"/>
        <v>130862</v>
      </c>
      <c r="E98" s="164">
        <f t="shared" si="6"/>
        <v>52619</v>
      </c>
      <c r="F98" s="164">
        <f t="shared" si="6"/>
        <v>183481</v>
      </c>
      <c r="G98" s="164">
        <f t="shared" si="6"/>
        <v>146085</v>
      </c>
      <c r="H98" s="164">
        <f t="shared" si="6"/>
        <v>329566</v>
      </c>
      <c r="I98" s="165">
        <f t="shared" si="5"/>
        <v>20.14282577670436</v>
      </c>
    </row>
    <row r="100" spans="1:9" x14ac:dyDescent="0.2">
      <c r="A100" s="83" t="s">
        <v>29</v>
      </c>
    </row>
    <row r="102" spans="1:9" x14ac:dyDescent="0.2">
      <c r="A102" s="83" t="s">
        <v>408</v>
      </c>
    </row>
    <row r="104" spans="1:9" x14ac:dyDescent="0.2">
      <c r="B104" s="129" t="s">
        <v>414</v>
      </c>
      <c r="C104" s="83" t="s">
        <v>415</v>
      </c>
    </row>
  </sheetData>
  <sheetProtection selectLockedCells="1" selectUnlockedCells="1"/>
  <mergeCells count="6">
    <mergeCell ref="I3:I4"/>
    <mergeCell ref="A3:A4"/>
    <mergeCell ref="B3:C3"/>
    <mergeCell ref="D3:F3"/>
    <mergeCell ref="G3:G4"/>
    <mergeCell ref="H3:H4"/>
  </mergeCells>
  <conditionalFormatting sqref="A5:I97">
    <cfRule type="expression" dxfId="5" priority="1" stopIfTrue="1">
      <formula>IF(MOD(ROW(),2),FALSE,TRUE)</formula>
    </cfRule>
  </conditionalFormatting>
  <conditionalFormatting sqref="A98 I98">
    <cfRule type="expression" dxfId="4" priority="2" stopIfTrue="1">
      <formula>IF(MOD(ROW(),2),TRUE,FALSE)</formula>
    </cfRule>
  </conditionalFormatting>
  <conditionalFormatting sqref="B98:H98">
    <cfRule type="expression" dxfId="3" priority="3" stopIfTrue="1">
      <formula>IF(MOD(ROW(),2),TRUE,FALSE)</formula>
    </cfRule>
  </conditionalFormatting>
  <hyperlinks>
    <hyperlink ref="J1" location="Indice!A1" display="INDICE" xr:uid="{00000000-0004-0000-0600-000000000000}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showGridLines="0" zoomScale="85" zoomScaleNormal="85" workbookViewId="0">
      <pane ySplit="3" topLeftCell="A4" activePane="bottomLeft" state="frozen"/>
      <selection pane="bottomLeft" activeCell="C80" sqref="C80"/>
    </sheetView>
  </sheetViews>
  <sheetFormatPr defaultColWidth="11.42578125" defaultRowHeight="12.75" x14ac:dyDescent="0.2"/>
  <cols>
    <col min="1" max="1" width="26" style="83" customWidth="1"/>
    <col min="2" max="244" width="11.42578125" style="83"/>
    <col min="245" max="245" width="4.5703125" style="83" customWidth="1"/>
    <col min="246" max="246" width="26.42578125" style="83" customWidth="1"/>
    <col min="247" max="247" width="13.5703125" style="83" customWidth="1"/>
    <col min="248" max="248" width="15.28515625" style="83" customWidth="1"/>
    <col min="249" max="253" width="11.42578125" style="83" customWidth="1"/>
    <col min="254" max="254" width="14.28515625" style="83" customWidth="1"/>
    <col min="255" max="255" width="3.42578125" style="83" customWidth="1"/>
    <col min="256" max="500" width="11.42578125" style="83"/>
    <col min="501" max="501" width="4.5703125" style="83" customWidth="1"/>
    <col min="502" max="502" width="26.42578125" style="83" customWidth="1"/>
    <col min="503" max="503" width="13.5703125" style="83" customWidth="1"/>
    <col min="504" max="504" width="15.28515625" style="83" customWidth="1"/>
    <col min="505" max="509" width="11.42578125" style="83" customWidth="1"/>
    <col min="510" max="510" width="14.28515625" style="83" customWidth="1"/>
    <col min="511" max="511" width="3.42578125" style="83" customWidth="1"/>
    <col min="512" max="756" width="11.42578125" style="83"/>
    <col min="757" max="757" width="4.5703125" style="83" customWidth="1"/>
    <col min="758" max="758" width="26.42578125" style="83" customWidth="1"/>
    <col min="759" max="759" width="13.5703125" style="83" customWidth="1"/>
    <col min="760" max="760" width="15.28515625" style="83" customWidth="1"/>
    <col min="761" max="765" width="11.42578125" style="83" customWidth="1"/>
    <col min="766" max="766" width="14.28515625" style="83" customWidth="1"/>
    <col min="767" max="767" width="3.42578125" style="83" customWidth="1"/>
    <col min="768" max="1012" width="11.42578125" style="83"/>
    <col min="1013" max="1013" width="4.5703125" style="83" customWidth="1"/>
    <col min="1014" max="1014" width="26.42578125" style="83" customWidth="1"/>
    <col min="1015" max="1015" width="13.5703125" style="83" customWidth="1"/>
    <col min="1016" max="1016" width="15.28515625" style="83" customWidth="1"/>
    <col min="1017" max="1021" width="11.42578125" style="83" customWidth="1"/>
    <col min="1022" max="1022" width="14.28515625" style="83" customWidth="1"/>
    <col min="1023" max="1023" width="3.42578125" style="83" customWidth="1"/>
    <col min="1024" max="1268" width="11.42578125" style="83"/>
    <col min="1269" max="1269" width="4.5703125" style="83" customWidth="1"/>
    <col min="1270" max="1270" width="26.42578125" style="83" customWidth="1"/>
    <col min="1271" max="1271" width="13.5703125" style="83" customWidth="1"/>
    <col min="1272" max="1272" width="15.28515625" style="83" customWidth="1"/>
    <col min="1273" max="1277" width="11.42578125" style="83" customWidth="1"/>
    <col min="1278" max="1278" width="14.28515625" style="83" customWidth="1"/>
    <col min="1279" max="1279" width="3.42578125" style="83" customWidth="1"/>
    <col min="1280" max="1524" width="11.42578125" style="83"/>
    <col min="1525" max="1525" width="4.5703125" style="83" customWidth="1"/>
    <col min="1526" max="1526" width="26.42578125" style="83" customWidth="1"/>
    <col min="1527" max="1527" width="13.5703125" style="83" customWidth="1"/>
    <col min="1528" max="1528" width="15.28515625" style="83" customWidth="1"/>
    <col min="1529" max="1533" width="11.42578125" style="83" customWidth="1"/>
    <col min="1534" max="1534" width="14.28515625" style="83" customWidth="1"/>
    <col min="1535" max="1535" width="3.42578125" style="83" customWidth="1"/>
    <col min="1536" max="1780" width="11.42578125" style="83"/>
    <col min="1781" max="1781" width="4.5703125" style="83" customWidth="1"/>
    <col min="1782" max="1782" width="26.42578125" style="83" customWidth="1"/>
    <col min="1783" max="1783" width="13.5703125" style="83" customWidth="1"/>
    <col min="1784" max="1784" width="15.28515625" style="83" customWidth="1"/>
    <col min="1785" max="1789" width="11.42578125" style="83" customWidth="1"/>
    <col min="1790" max="1790" width="14.28515625" style="83" customWidth="1"/>
    <col min="1791" max="1791" width="3.42578125" style="83" customWidth="1"/>
    <col min="1792" max="2036" width="11.42578125" style="83"/>
    <col min="2037" max="2037" width="4.5703125" style="83" customWidth="1"/>
    <col min="2038" max="2038" width="26.42578125" style="83" customWidth="1"/>
    <col min="2039" max="2039" width="13.5703125" style="83" customWidth="1"/>
    <col min="2040" max="2040" width="15.28515625" style="83" customWidth="1"/>
    <col min="2041" max="2045" width="11.42578125" style="83" customWidth="1"/>
    <col min="2046" max="2046" width="14.28515625" style="83" customWidth="1"/>
    <col min="2047" max="2047" width="3.42578125" style="83" customWidth="1"/>
    <col min="2048" max="2292" width="11.42578125" style="83"/>
    <col min="2293" max="2293" width="4.5703125" style="83" customWidth="1"/>
    <col min="2294" max="2294" width="26.42578125" style="83" customWidth="1"/>
    <col min="2295" max="2295" width="13.5703125" style="83" customWidth="1"/>
    <col min="2296" max="2296" width="15.28515625" style="83" customWidth="1"/>
    <col min="2297" max="2301" width="11.42578125" style="83" customWidth="1"/>
    <col min="2302" max="2302" width="14.28515625" style="83" customWidth="1"/>
    <col min="2303" max="2303" width="3.42578125" style="83" customWidth="1"/>
    <col min="2304" max="2548" width="11.42578125" style="83"/>
    <col min="2549" max="2549" width="4.5703125" style="83" customWidth="1"/>
    <col min="2550" max="2550" width="26.42578125" style="83" customWidth="1"/>
    <col min="2551" max="2551" width="13.5703125" style="83" customWidth="1"/>
    <col min="2552" max="2552" width="15.28515625" style="83" customWidth="1"/>
    <col min="2553" max="2557" width="11.42578125" style="83" customWidth="1"/>
    <col min="2558" max="2558" width="14.28515625" style="83" customWidth="1"/>
    <col min="2559" max="2559" width="3.42578125" style="83" customWidth="1"/>
    <col min="2560" max="2804" width="11.42578125" style="83"/>
    <col min="2805" max="2805" width="4.5703125" style="83" customWidth="1"/>
    <col min="2806" max="2806" width="26.42578125" style="83" customWidth="1"/>
    <col min="2807" max="2807" width="13.5703125" style="83" customWidth="1"/>
    <col min="2808" max="2808" width="15.28515625" style="83" customWidth="1"/>
    <col min="2809" max="2813" width="11.42578125" style="83" customWidth="1"/>
    <col min="2814" max="2814" width="14.28515625" style="83" customWidth="1"/>
    <col min="2815" max="2815" width="3.42578125" style="83" customWidth="1"/>
    <col min="2816" max="3060" width="11.42578125" style="83"/>
    <col min="3061" max="3061" width="4.5703125" style="83" customWidth="1"/>
    <col min="3062" max="3062" width="26.42578125" style="83" customWidth="1"/>
    <col min="3063" max="3063" width="13.5703125" style="83" customWidth="1"/>
    <col min="3064" max="3064" width="15.28515625" style="83" customWidth="1"/>
    <col min="3065" max="3069" width="11.42578125" style="83" customWidth="1"/>
    <col min="3070" max="3070" width="14.28515625" style="83" customWidth="1"/>
    <col min="3071" max="3071" width="3.42578125" style="83" customWidth="1"/>
    <col min="3072" max="3316" width="11.42578125" style="83"/>
    <col min="3317" max="3317" width="4.5703125" style="83" customWidth="1"/>
    <col min="3318" max="3318" width="26.42578125" style="83" customWidth="1"/>
    <col min="3319" max="3319" width="13.5703125" style="83" customWidth="1"/>
    <col min="3320" max="3320" width="15.28515625" style="83" customWidth="1"/>
    <col min="3321" max="3325" width="11.42578125" style="83" customWidth="1"/>
    <col min="3326" max="3326" width="14.28515625" style="83" customWidth="1"/>
    <col min="3327" max="3327" width="3.42578125" style="83" customWidth="1"/>
    <col min="3328" max="3572" width="11.42578125" style="83"/>
    <col min="3573" max="3573" width="4.5703125" style="83" customWidth="1"/>
    <col min="3574" max="3574" width="26.42578125" style="83" customWidth="1"/>
    <col min="3575" max="3575" width="13.5703125" style="83" customWidth="1"/>
    <col min="3576" max="3576" width="15.28515625" style="83" customWidth="1"/>
    <col min="3577" max="3581" width="11.42578125" style="83" customWidth="1"/>
    <col min="3582" max="3582" width="14.28515625" style="83" customWidth="1"/>
    <col min="3583" max="3583" width="3.42578125" style="83" customWidth="1"/>
    <col min="3584" max="3828" width="11.42578125" style="83"/>
    <col min="3829" max="3829" width="4.5703125" style="83" customWidth="1"/>
    <col min="3830" max="3830" width="26.42578125" style="83" customWidth="1"/>
    <col min="3831" max="3831" width="13.5703125" style="83" customWidth="1"/>
    <col min="3832" max="3832" width="15.28515625" style="83" customWidth="1"/>
    <col min="3833" max="3837" width="11.42578125" style="83" customWidth="1"/>
    <col min="3838" max="3838" width="14.28515625" style="83" customWidth="1"/>
    <col min="3839" max="3839" width="3.42578125" style="83" customWidth="1"/>
    <col min="3840" max="4084" width="11.42578125" style="83"/>
    <col min="4085" max="4085" width="4.5703125" style="83" customWidth="1"/>
    <col min="4086" max="4086" width="26.42578125" style="83" customWidth="1"/>
    <col min="4087" max="4087" width="13.5703125" style="83" customWidth="1"/>
    <col min="4088" max="4088" width="15.28515625" style="83" customWidth="1"/>
    <col min="4089" max="4093" width="11.42578125" style="83" customWidth="1"/>
    <col min="4094" max="4094" width="14.28515625" style="83" customWidth="1"/>
    <col min="4095" max="4095" width="3.42578125" style="83" customWidth="1"/>
    <col min="4096" max="4340" width="11.42578125" style="83"/>
    <col min="4341" max="4341" width="4.5703125" style="83" customWidth="1"/>
    <col min="4342" max="4342" width="26.42578125" style="83" customWidth="1"/>
    <col min="4343" max="4343" width="13.5703125" style="83" customWidth="1"/>
    <col min="4344" max="4344" width="15.28515625" style="83" customWidth="1"/>
    <col min="4345" max="4349" width="11.42578125" style="83" customWidth="1"/>
    <col min="4350" max="4350" width="14.28515625" style="83" customWidth="1"/>
    <col min="4351" max="4351" width="3.42578125" style="83" customWidth="1"/>
    <col min="4352" max="4596" width="11.42578125" style="83"/>
    <col min="4597" max="4597" width="4.5703125" style="83" customWidth="1"/>
    <col min="4598" max="4598" width="26.42578125" style="83" customWidth="1"/>
    <col min="4599" max="4599" width="13.5703125" style="83" customWidth="1"/>
    <col min="4600" max="4600" width="15.28515625" style="83" customWidth="1"/>
    <col min="4601" max="4605" width="11.42578125" style="83" customWidth="1"/>
    <col min="4606" max="4606" width="14.28515625" style="83" customWidth="1"/>
    <col min="4607" max="4607" width="3.42578125" style="83" customWidth="1"/>
    <col min="4608" max="4852" width="11.42578125" style="83"/>
    <col min="4853" max="4853" width="4.5703125" style="83" customWidth="1"/>
    <col min="4854" max="4854" width="26.42578125" style="83" customWidth="1"/>
    <col min="4855" max="4855" width="13.5703125" style="83" customWidth="1"/>
    <col min="4856" max="4856" width="15.28515625" style="83" customWidth="1"/>
    <col min="4857" max="4861" width="11.42578125" style="83" customWidth="1"/>
    <col min="4862" max="4862" width="14.28515625" style="83" customWidth="1"/>
    <col min="4863" max="4863" width="3.42578125" style="83" customWidth="1"/>
    <col min="4864" max="5108" width="11.42578125" style="83"/>
    <col min="5109" max="5109" width="4.5703125" style="83" customWidth="1"/>
    <col min="5110" max="5110" width="26.42578125" style="83" customWidth="1"/>
    <col min="5111" max="5111" width="13.5703125" style="83" customWidth="1"/>
    <col min="5112" max="5112" width="15.28515625" style="83" customWidth="1"/>
    <col min="5113" max="5117" width="11.42578125" style="83" customWidth="1"/>
    <col min="5118" max="5118" width="14.28515625" style="83" customWidth="1"/>
    <col min="5119" max="5119" width="3.42578125" style="83" customWidth="1"/>
    <col min="5120" max="5364" width="11.42578125" style="83"/>
    <col min="5365" max="5365" width="4.5703125" style="83" customWidth="1"/>
    <col min="5366" max="5366" width="26.42578125" style="83" customWidth="1"/>
    <col min="5367" max="5367" width="13.5703125" style="83" customWidth="1"/>
    <col min="5368" max="5368" width="15.28515625" style="83" customWidth="1"/>
    <col min="5369" max="5373" width="11.42578125" style="83" customWidth="1"/>
    <col min="5374" max="5374" width="14.28515625" style="83" customWidth="1"/>
    <col min="5375" max="5375" width="3.42578125" style="83" customWidth="1"/>
    <col min="5376" max="5620" width="11.42578125" style="83"/>
    <col min="5621" max="5621" width="4.5703125" style="83" customWidth="1"/>
    <col min="5622" max="5622" width="26.42578125" style="83" customWidth="1"/>
    <col min="5623" max="5623" width="13.5703125" style="83" customWidth="1"/>
    <col min="5624" max="5624" width="15.28515625" style="83" customWidth="1"/>
    <col min="5625" max="5629" width="11.42578125" style="83" customWidth="1"/>
    <col min="5630" max="5630" width="14.28515625" style="83" customWidth="1"/>
    <col min="5631" max="5631" width="3.42578125" style="83" customWidth="1"/>
    <col min="5632" max="5876" width="11.42578125" style="83"/>
    <col min="5877" max="5877" width="4.5703125" style="83" customWidth="1"/>
    <col min="5878" max="5878" width="26.42578125" style="83" customWidth="1"/>
    <col min="5879" max="5879" width="13.5703125" style="83" customWidth="1"/>
    <col min="5880" max="5880" width="15.28515625" style="83" customWidth="1"/>
    <col min="5881" max="5885" width="11.42578125" style="83" customWidth="1"/>
    <col min="5886" max="5886" width="14.28515625" style="83" customWidth="1"/>
    <col min="5887" max="5887" width="3.42578125" style="83" customWidth="1"/>
    <col min="5888" max="6132" width="11.42578125" style="83"/>
    <col min="6133" max="6133" width="4.5703125" style="83" customWidth="1"/>
    <col min="6134" max="6134" width="26.42578125" style="83" customWidth="1"/>
    <col min="6135" max="6135" width="13.5703125" style="83" customWidth="1"/>
    <col min="6136" max="6136" width="15.28515625" style="83" customWidth="1"/>
    <col min="6137" max="6141" width="11.42578125" style="83" customWidth="1"/>
    <col min="6142" max="6142" width="14.28515625" style="83" customWidth="1"/>
    <col min="6143" max="6143" width="3.42578125" style="83" customWidth="1"/>
    <col min="6144" max="6388" width="11.42578125" style="83"/>
    <col min="6389" max="6389" width="4.5703125" style="83" customWidth="1"/>
    <col min="6390" max="6390" width="26.42578125" style="83" customWidth="1"/>
    <col min="6391" max="6391" width="13.5703125" style="83" customWidth="1"/>
    <col min="6392" max="6392" width="15.28515625" style="83" customWidth="1"/>
    <col min="6393" max="6397" width="11.42578125" style="83" customWidth="1"/>
    <col min="6398" max="6398" width="14.28515625" style="83" customWidth="1"/>
    <col min="6399" max="6399" width="3.42578125" style="83" customWidth="1"/>
    <col min="6400" max="6644" width="11.42578125" style="83"/>
    <col min="6645" max="6645" width="4.5703125" style="83" customWidth="1"/>
    <col min="6646" max="6646" width="26.42578125" style="83" customWidth="1"/>
    <col min="6647" max="6647" width="13.5703125" style="83" customWidth="1"/>
    <col min="6648" max="6648" width="15.28515625" style="83" customWidth="1"/>
    <col min="6649" max="6653" width="11.42578125" style="83" customWidth="1"/>
    <col min="6654" max="6654" width="14.28515625" style="83" customWidth="1"/>
    <col min="6655" max="6655" width="3.42578125" style="83" customWidth="1"/>
    <col min="6656" max="6900" width="11.42578125" style="83"/>
    <col min="6901" max="6901" width="4.5703125" style="83" customWidth="1"/>
    <col min="6902" max="6902" width="26.42578125" style="83" customWidth="1"/>
    <col min="6903" max="6903" width="13.5703125" style="83" customWidth="1"/>
    <col min="6904" max="6904" width="15.28515625" style="83" customWidth="1"/>
    <col min="6905" max="6909" width="11.42578125" style="83" customWidth="1"/>
    <col min="6910" max="6910" width="14.28515625" style="83" customWidth="1"/>
    <col min="6911" max="6911" width="3.42578125" style="83" customWidth="1"/>
    <col min="6912" max="7156" width="11.42578125" style="83"/>
    <col min="7157" max="7157" width="4.5703125" style="83" customWidth="1"/>
    <col min="7158" max="7158" width="26.42578125" style="83" customWidth="1"/>
    <col min="7159" max="7159" width="13.5703125" style="83" customWidth="1"/>
    <col min="7160" max="7160" width="15.28515625" style="83" customWidth="1"/>
    <col min="7161" max="7165" width="11.42578125" style="83" customWidth="1"/>
    <col min="7166" max="7166" width="14.28515625" style="83" customWidth="1"/>
    <col min="7167" max="7167" width="3.42578125" style="83" customWidth="1"/>
    <col min="7168" max="7412" width="11.42578125" style="83"/>
    <col min="7413" max="7413" width="4.5703125" style="83" customWidth="1"/>
    <col min="7414" max="7414" width="26.42578125" style="83" customWidth="1"/>
    <col min="7415" max="7415" width="13.5703125" style="83" customWidth="1"/>
    <col min="7416" max="7416" width="15.28515625" style="83" customWidth="1"/>
    <col min="7417" max="7421" width="11.42578125" style="83" customWidth="1"/>
    <col min="7422" max="7422" width="14.28515625" style="83" customWidth="1"/>
    <col min="7423" max="7423" width="3.42578125" style="83" customWidth="1"/>
    <col min="7424" max="7668" width="11.42578125" style="83"/>
    <col min="7669" max="7669" width="4.5703125" style="83" customWidth="1"/>
    <col min="7670" max="7670" width="26.42578125" style="83" customWidth="1"/>
    <col min="7671" max="7671" width="13.5703125" style="83" customWidth="1"/>
    <col min="7672" max="7672" width="15.28515625" style="83" customWidth="1"/>
    <col min="7673" max="7677" width="11.42578125" style="83" customWidth="1"/>
    <col min="7678" max="7678" width="14.28515625" style="83" customWidth="1"/>
    <col min="7679" max="7679" width="3.42578125" style="83" customWidth="1"/>
    <col min="7680" max="7924" width="11.42578125" style="83"/>
    <col min="7925" max="7925" width="4.5703125" style="83" customWidth="1"/>
    <col min="7926" max="7926" width="26.42578125" style="83" customWidth="1"/>
    <col min="7927" max="7927" width="13.5703125" style="83" customWidth="1"/>
    <col min="7928" max="7928" width="15.28515625" style="83" customWidth="1"/>
    <col min="7929" max="7933" width="11.42578125" style="83" customWidth="1"/>
    <col min="7934" max="7934" width="14.28515625" style="83" customWidth="1"/>
    <col min="7935" max="7935" width="3.42578125" style="83" customWidth="1"/>
    <col min="7936" max="8180" width="11.42578125" style="83"/>
    <col min="8181" max="8181" width="4.5703125" style="83" customWidth="1"/>
    <col min="8182" max="8182" width="26.42578125" style="83" customWidth="1"/>
    <col min="8183" max="8183" width="13.5703125" style="83" customWidth="1"/>
    <col min="8184" max="8184" width="15.28515625" style="83" customWidth="1"/>
    <col min="8185" max="8189" width="11.42578125" style="83" customWidth="1"/>
    <col min="8190" max="8190" width="14.28515625" style="83" customWidth="1"/>
    <col min="8191" max="8191" width="3.42578125" style="83" customWidth="1"/>
    <col min="8192" max="8436" width="11.42578125" style="83"/>
    <col min="8437" max="8437" width="4.5703125" style="83" customWidth="1"/>
    <col min="8438" max="8438" width="26.42578125" style="83" customWidth="1"/>
    <col min="8439" max="8439" width="13.5703125" style="83" customWidth="1"/>
    <col min="8440" max="8440" width="15.28515625" style="83" customWidth="1"/>
    <col min="8441" max="8445" width="11.42578125" style="83" customWidth="1"/>
    <col min="8446" max="8446" width="14.28515625" style="83" customWidth="1"/>
    <col min="8447" max="8447" width="3.42578125" style="83" customWidth="1"/>
    <col min="8448" max="8692" width="11.42578125" style="83"/>
    <col min="8693" max="8693" width="4.5703125" style="83" customWidth="1"/>
    <col min="8694" max="8694" width="26.42578125" style="83" customWidth="1"/>
    <col min="8695" max="8695" width="13.5703125" style="83" customWidth="1"/>
    <col min="8696" max="8696" width="15.28515625" style="83" customWidth="1"/>
    <col min="8697" max="8701" width="11.42578125" style="83" customWidth="1"/>
    <col min="8702" max="8702" width="14.28515625" style="83" customWidth="1"/>
    <col min="8703" max="8703" width="3.42578125" style="83" customWidth="1"/>
    <col min="8704" max="8948" width="11.42578125" style="83"/>
    <col min="8949" max="8949" width="4.5703125" style="83" customWidth="1"/>
    <col min="8950" max="8950" width="26.42578125" style="83" customWidth="1"/>
    <col min="8951" max="8951" width="13.5703125" style="83" customWidth="1"/>
    <col min="8952" max="8952" width="15.28515625" style="83" customWidth="1"/>
    <col min="8953" max="8957" width="11.42578125" style="83" customWidth="1"/>
    <col min="8958" max="8958" width="14.28515625" style="83" customWidth="1"/>
    <col min="8959" max="8959" width="3.42578125" style="83" customWidth="1"/>
    <col min="8960" max="9204" width="11.42578125" style="83"/>
    <col min="9205" max="9205" width="4.5703125" style="83" customWidth="1"/>
    <col min="9206" max="9206" width="26.42578125" style="83" customWidth="1"/>
    <col min="9207" max="9207" width="13.5703125" style="83" customWidth="1"/>
    <col min="9208" max="9208" width="15.28515625" style="83" customWidth="1"/>
    <col min="9209" max="9213" width="11.42578125" style="83" customWidth="1"/>
    <col min="9214" max="9214" width="14.28515625" style="83" customWidth="1"/>
    <col min="9215" max="9215" width="3.42578125" style="83" customWidth="1"/>
    <col min="9216" max="9460" width="11.42578125" style="83"/>
    <col min="9461" max="9461" width="4.5703125" style="83" customWidth="1"/>
    <col min="9462" max="9462" width="26.42578125" style="83" customWidth="1"/>
    <col min="9463" max="9463" width="13.5703125" style="83" customWidth="1"/>
    <col min="9464" max="9464" width="15.28515625" style="83" customWidth="1"/>
    <col min="9465" max="9469" width="11.42578125" style="83" customWidth="1"/>
    <col min="9470" max="9470" width="14.28515625" style="83" customWidth="1"/>
    <col min="9471" max="9471" width="3.42578125" style="83" customWidth="1"/>
    <col min="9472" max="9716" width="11.42578125" style="83"/>
    <col min="9717" max="9717" width="4.5703125" style="83" customWidth="1"/>
    <col min="9718" max="9718" width="26.42578125" style="83" customWidth="1"/>
    <col min="9719" max="9719" width="13.5703125" style="83" customWidth="1"/>
    <col min="9720" max="9720" width="15.28515625" style="83" customWidth="1"/>
    <col min="9721" max="9725" width="11.42578125" style="83" customWidth="1"/>
    <col min="9726" max="9726" width="14.28515625" style="83" customWidth="1"/>
    <col min="9727" max="9727" width="3.42578125" style="83" customWidth="1"/>
    <col min="9728" max="9972" width="11.42578125" style="83"/>
    <col min="9973" max="9973" width="4.5703125" style="83" customWidth="1"/>
    <col min="9974" max="9974" width="26.42578125" style="83" customWidth="1"/>
    <col min="9975" max="9975" width="13.5703125" style="83" customWidth="1"/>
    <col min="9976" max="9976" width="15.28515625" style="83" customWidth="1"/>
    <col min="9977" max="9981" width="11.42578125" style="83" customWidth="1"/>
    <col min="9982" max="9982" width="14.28515625" style="83" customWidth="1"/>
    <col min="9983" max="9983" width="3.42578125" style="83" customWidth="1"/>
    <col min="9984" max="10228" width="11.42578125" style="83"/>
    <col min="10229" max="10229" width="4.5703125" style="83" customWidth="1"/>
    <col min="10230" max="10230" width="26.42578125" style="83" customWidth="1"/>
    <col min="10231" max="10231" width="13.5703125" style="83" customWidth="1"/>
    <col min="10232" max="10232" width="15.28515625" style="83" customWidth="1"/>
    <col min="10233" max="10237" width="11.42578125" style="83" customWidth="1"/>
    <col min="10238" max="10238" width="14.28515625" style="83" customWidth="1"/>
    <col min="10239" max="10239" width="3.42578125" style="83" customWidth="1"/>
    <col min="10240" max="10484" width="11.42578125" style="83"/>
    <col min="10485" max="10485" width="4.5703125" style="83" customWidth="1"/>
    <col min="10486" max="10486" width="26.42578125" style="83" customWidth="1"/>
    <col min="10487" max="10487" width="13.5703125" style="83" customWidth="1"/>
    <col min="10488" max="10488" width="15.28515625" style="83" customWidth="1"/>
    <col min="10489" max="10493" width="11.42578125" style="83" customWidth="1"/>
    <col min="10494" max="10494" width="14.28515625" style="83" customWidth="1"/>
    <col min="10495" max="10495" width="3.42578125" style="83" customWidth="1"/>
    <col min="10496" max="10740" width="11.42578125" style="83"/>
    <col min="10741" max="10741" width="4.5703125" style="83" customWidth="1"/>
    <col min="10742" max="10742" width="26.42578125" style="83" customWidth="1"/>
    <col min="10743" max="10743" width="13.5703125" style="83" customWidth="1"/>
    <col min="10744" max="10744" width="15.28515625" style="83" customWidth="1"/>
    <col min="10745" max="10749" width="11.42578125" style="83" customWidth="1"/>
    <col min="10750" max="10750" width="14.28515625" style="83" customWidth="1"/>
    <col min="10751" max="10751" width="3.42578125" style="83" customWidth="1"/>
    <col min="10752" max="10996" width="11.42578125" style="83"/>
    <col min="10997" max="10997" width="4.5703125" style="83" customWidth="1"/>
    <col min="10998" max="10998" width="26.42578125" style="83" customWidth="1"/>
    <col min="10999" max="10999" width="13.5703125" style="83" customWidth="1"/>
    <col min="11000" max="11000" width="15.28515625" style="83" customWidth="1"/>
    <col min="11001" max="11005" width="11.42578125" style="83" customWidth="1"/>
    <col min="11006" max="11006" width="14.28515625" style="83" customWidth="1"/>
    <col min="11007" max="11007" width="3.42578125" style="83" customWidth="1"/>
    <col min="11008" max="11252" width="11.42578125" style="83"/>
    <col min="11253" max="11253" width="4.5703125" style="83" customWidth="1"/>
    <col min="11254" max="11254" width="26.42578125" style="83" customWidth="1"/>
    <col min="11255" max="11255" width="13.5703125" style="83" customWidth="1"/>
    <col min="11256" max="11256" width="15.28515625" style="83" customWidth="1"/>
    <col min="11257" max="11261" width="11.42578125" style="83" customWidth="1"/>
    <col min="11262" max="11262" width="14.28515625" style="83" customWidth="1"/>
    <col min="11263" max="11263" width="3.42578125" style="83" customWidth="1"/>
    <col min="11264" max="11508" width="11.42578125" style="83"/>
    <col min="11509" max="11509" width="4.5703125" style="83" customWidth="1"/>
    <col min="11510" max="11510" width="26.42578125" style="83" customWidth="1"/>
    <col min="11511" max="11511" width="13.5703125" style="83" customWidth="1"/>
    <col min="11512" max="11512" width="15.28515625" style="83" customWidth="1"/>
    <col min="11513" max="11517" width="11.42578125" style="83" customWidth="1"/>
    <col min="11518" max="11518" width="14.28515625" style="83" customWidth="1"/>
    <col min="11519" max="11519" width="3.42578125" style="83" customWidth="1"/>
    <col min="11520" max="11764" width="11.42578125" style="83"/>
    <col min="11765" max="11765" width="4.5703125" style="83" customWidth="1"/>
    <col min="11766" max="11766" width="26.42578125" style="83" customWidth="1"/>
    <col min="11767" max="11767" width="13.5703125" style="83" customWidth="1"/>
    <col min="11768" max="11768" width="15.28515625" style="83" customWidth="1"/>
    <col min="11769" max="11773" width="11.42578125" style="83" customWidth="1"/>
    <col min="11774" max="11774" width="14.28515625" style="83" customWidth="1"/>
    <col min="11775" max="11775" width="3.42578125" style="83" customWidth="1"/>
    <col min="11776" max="12020" width="11.42578125" style="83"/>
    <col min="12021" max="12021" width="4.5703125" style="83" customWidth="1"/>
    <col min="12022" max="12022" width="26.42578125" style="83" customWidth="1"/>
    <col min="12023" max="12023" width="13.5703125" style="83" customWidth="1"/>
    <col min="12024" max="12024" width="15.28515625" style="83" customWidth="1"/>
    <col min="12025" max="12029" width="11.42578125" style="83" customWidth="1"/>
    <col min="12030" max="12030" width="14.28515625" style="83" customWidth="1"/>
    <col min="12031" max="12031" width="3.42578125" style="83" customWidth="1"/>
    <col min="12032" max="12276" width="11.42578125" style="83"/>
    <col min="12277" max="12277" width="4.5703125" style="83" customWidth="1"/>
    <col min="12278" max="12278" width="26.42578125" style="83" customWidth="1"/>
    <col min="12279" max="12279" width="13.5703125" style="83" customWidth="1"/>
    <col min="12280" max="12280" width="15.28515625" style="83" customWidth="1"/>
    <col min="12281" max="12285" width="11.42578125" style="83" customWidth="1"/>
    <col min="12286" max="12286" width="14.28515625" style="83" customWidth="1"/>
    <col min="12287" max="12287" width="3.42578125" style="83" customWidth="1"/>
    <col min="12288" max="12532" width="11.42578125" style="83"/>
    <col min="12533" max="12533" width="4.5703125" style="83" customWidth="1"/>
    <col min="12534" max="12534" width="26.42578125" style="83" customWidth="1"/>
    <col min="12535" max="12535" width="13.5703125" style="83" customWidth="1"/>
    <col min="12536" max="12536" width="15.28515625" style="83" customWidth="1"/>
    <col min="12537" max="12541" width="11.42578125" style="83" customWidth="1"/>
    <col min="12542" max="12542" width="14.28515625" style="83" customWidth="1"/>
    <col min="12543" max="12543" width="3.42578125" style="83" customWidth="1"/>
    <col min="12544" max="12788" width="11.42578125" style="83"/>
    <col min="12789" max="12789" width="4.5703125" style="83" customWidth="1"/>
    <col min="12790" max="12790" width="26.42578125" style="83" customWidth="1"/>
    <col min="12791" max="12791" width="13.5703125" style="83" customWidth="1"/>
    <col min="12792" max="12792" width="15.28515625" style="83" customWidth="1"/>
    <col min="12793" max="12797" width="11.42578125" style="83" customWidth="1"/>
    <col min="12798" max="12798" width="14.28515625" style="83" customWidth="1"/>
    <col min="12799" max="12799" width="3.42578125" style="83" customWidth="1"/>
    <col min="12800" max="13044" width="11.42578125" style="83"/>
    <col min="13045" max="13045" width="4.5703125" style="83" customWidth="1"/>
    <col min="13046" max="13046" width="26.42578125" style="83" customWidth="1"/>
    <col min="13047" max="13047" width="13.5703125" style="83" customWidth="1"/>
    <col min="13048" max="13048" width="15.28515625" style="83" customWidth="1"/>
    <col min="13049" max="13053" width="11.42578125" style="83" customWidth="1"/>
    <col min="13054" max="13054" width="14.28515625" style="83" customWidth="1"/>
    <col min="13055" max="13055" width="3.42578125" style="83" customWidth="1"/>
    <col min="13056" max="13300" width="11.42578125" style="83"/>
    <col min="13301" max="13301" width="4.5703125" style="83" customWidth="1"/>
    <col min="13302" max="13302" width="26.42578125" style="83" customWidth="1"/>
    <col min="13303" max="13303" width="13.5703125" style="83" customWidth="1"/>
    <col min="13304" max="13304" width="15.28515625" style="83" customWidth="1"/>
    <col min="13305" max="13309" width="11.42578125" style="83" customWidth="1"/>
    <col min="13310" max="13310" width="14.28515625" style="83" customWidth="1"/>
    <col min="13311" max="13311" width="3.42578125" style="83" customWidth="1"/>
    <col min="13312" max="13556" width="11.42578125" style="83"/>
    <col min="13557" max="13557" width="4.5703125" style="83" customWidth="1"/>
    <col min="13558" max="13558" width="26.42578125" style="83" customWidth="1"/>
    <col min="13559" max="13559" width="13.5703125" style="83" customWidth="1"/>
    <col min="13560" max="13560" width="15.28515625" style="83" customWidth="1"/>
    <col min="13561" max="13565" width="11.42578125" style="83" customWidth="1"/>
    <col min="13566" max="13566" width="14.28515625" style="83" customWidth="1"/>
    <col min="13567" max="13567" width="3.42578125" style="83" customWidth="1"/>
    <col min="13568" max="13812" width="11.42578125" style="83"/>
    <col min="13813" max="13813" width="4.5703125" style="83" customWidth="1"/>
    <col min="13814" max="13814" width="26.42578125" style="83" customWidth="1"/>
    <col min="13815" max="13815" width="13.5703125" style="83" customWidth="1"/>
    <col min="13816" max="13816" width="15.28515625" style="83" customWidth="1"/>
    <col min="13817" max="13821" width="11.42578125" style="83" customWidth="1"/>
    <col min="13822" max="13822" width="14.28515625" style="83" customWidth="1"/>
    <col min="13823" max="13823" width="3.42578125" style="83" customWidth="1"/>
    <col min="13824" max="14068" width="11.42578125" style="83"/>
    <col min="14069" max="14069" width="4.5703125" style="83" customWidth="1"/>
    <col min="14070" max="14070" width="26.42578125" style="83" customWidth="1"/>
    <col min="14071" max="14071" width="13.5703125" style="83" customWidth="1"/>
    <col min="14072" max="14072" width="15.28515625" style="83" customWidth="1"/>
    <col min="14073" max="14077" width="11.42578125" style="83" customWidth="1"/>
    <col min="14078" max="14078" width="14.28515625" style="83" customWidth="1"/>
    <col min="14079" max="14079" width="3.42578125" style="83" customWidth="1"/>
    <col min="14080" max="14324" width="11.42578125" style="83"/>
    <col min="14325" max="14325" width="4.5703125" style="83" customWidth="1"/>
    <col min="14326" max="14326" width="26.42578125" style="83" customWidth="1"/>
    <col min="14327" max="14327" width="13.5703125" style="83" customWidth="1"/>
    <col min="14328" max="14328" width="15.28515625" style="83" customWidth="1"/>
    <col min="14329" max="14333" width="11.42578125" style="83" customWidth="1"/>
    <col min="14334" max="14334" width="14.28515625" style="83" customWidth="1"/>
    <col min="14335" max="14335" width="3.42578125" style="83" customWidth="1"/>
    <col min="14336" max="14580" width="11.42578125" style="83"/>
    <col min="14581" max="14581" width="4.5703125" style="83" customWidth="1"/>
    <col min="14582" max="14582" width="26.42578125" style="83" customWidth="1"/>
    <col min="14583" max="14583" width="13.5703125" style="83" customWidth="1"/>
    <col min="14584" max="14584" width="15.28515625" style="83" customWidth="1"/>
    <col min="14585" max="14589" width="11.42578125" style="83" customWidth="1"/>
    <col min="14590" max="14590" width="14.28515625" style="83" customWidth="1"/>
    <col min="14591" max="14591" width="3.42578125" style="83" customWidth="1"/>
    <col min="14592" max="14836" width="11.42578125" style="83"/>
    <col min="14837" max="14837" width="4.5703125" style="83" customWidth="1"/>
    <col min="14838" max="14838" width="26.42578125" style="83" customWidth="1"/>
    <col min="14839" max="14839" width="13.5703125" style="83" customWidth="1"/>
    <col min="14840" max="14840" width="15.28515625" style="83" customWidth="1"/>
    <col min="14841" max="14845" width="11.42578125" style="83" customWidth="1"/>
    <col min="14846" max="14846" width="14.28515625" style="83" customWidth="1"/>
    <col min="14847" max="14847" width="3.42578125" style="83" customWidth="1"/>
    <col min="14848" max="15092" width="11.42578125" style="83"/>
    <col min="15093" max="15093" width="4.5703125" style="83" customWidth="1"/>
    <col min="15094" max="15094" width="26.42578125" style="83" customWidth="1"/>
    <col min="15095" max="15095" width="13.5703125" style="83" customWidth="1"/>
    <col min="15096" max="15096" width="15.28515625" style="83" customWidth="1"/>
    <col min="15097" max="15101" width="11.42578125" style="83" customWidth="1"/>
    <col min="15102" max="15102" width="14.28515625" style="83" customWidth="1"/>
    <col min="15103" max="15103" width="3.42578125" style="83" customWidth="1"/>
    <col min="15104" max="15348" width="11.42578125" style="83"/>
    <col min="15349" max="15349" width="4.5703125" style="83" customWidth="1"/>
    <col min="15350" max="15350" width="26.42578125" style="83" customWidth="1"/>
    <col min="15351" max="15351" width="13.5703125" style="83" customWidth="1"/>
    <col min="15352" max="15352" width="15.28515625" style="83" customWidth="1"/>
    <col min="15353" max="15357" width="11.42578125" style="83" customWidth="1"/>
    <col min="15358" max="15358" width="14.28515625" style="83" customWidth="1"/>
    <col min="15359" max="15359" width="3.42578125" style="83" customWidth="1"/>
    <col min="15360" max="15604" width="11.42578125" style="83"/>
    <col min="15605" max="15605" width="4.5703125" style="83" customWidth="1"/>
    <col min="15606" max="15606" width="26.42578125" style="83" customWidth="1"/>
    <col min="15607" max="15607" width="13.5703125" style="83" customWidth="1"/>
    <col min="15608" max="15608" width="15.28515625" style="83" customWidth="1"/>
    <col min="15609" max="15613" width="11.42578125" style="83" customWidth="1"/>
    <col min="15614" max="15614" width="14.28515625" style="83" customWidth="1"/>
    <col min="15615" max="15615" width="3.42578125" style="83" customWidth="1"/>
    <col min="15616" max="15860" width="11.42578125" style="83"/>
    <col min="15861" max="15861" width="4.5703125" style="83" customWidth="1"/>
    <col min="15862" max="15862" width="26.42578125" style="83" customWidth="1"/>
    <col min="15863" max="15863" width="13.5703125" style="83" customWidth="1"/>
    <col min="15864" max="15864" width="15.28515625" style="83" customWidth="1"/>
    <col min="15865" max="15869" width="11.42578125" style="83" customWidth="1"/>
    <col min="15870" max="15870" width="14.28515625" style="83" customWidth="1"/>
    <col min="15871" max="15871" width="3.42578125" style="83" customWidth="1"/>
    <col min="15872" max="16116" width="11.42578125" style="83"/>
    <col min="16117" max="16117" width="4.5703125" style="83" customWidth="1"/>
    <col min="16118" max="16118" width="26.42578125" style="83" customWidth="1"/>
    <col min="16119" max="16119" width="13.5703125" style="83" customWidth="1"/>
    <col min="16120" max="16120" width="15.28515625" style="83" customWidth="1"/>
    <col min="16121" max="16125" width="11.42578125" style="83" customWidth="1"/>
    <col min="16126" max="16126" width="14.28515625" style="83" customWidth="1"/>
    <col min="16127" max="16127" width="3.42578125" style="83" customWidth="1"/>
    <col min="16128" max="16384" width="11.42578125" style="83"/>
  </cols>
  <sheetData>
    <row r="1" spans="1:10" ht="15" x14ac:dyDescent="0.25">
      <c r="A1" s="86" t="s">
        <v>446</v>
      </c>
      <c r="I1" s="87"/>
      <c r="J1" s="81" t="s">
        <v>6</v>
      </c>
    </row>
    <row r="2" spans="1:10" ht="12.75" customHeight="1" x14ac:dyDescent="0.2">
      <c r="A2" s="226" t="s">
        <v>64</v>
      </c>
      <c r="B2" s="226" t="s">
        <v>65</v>
      </c>
      <c r="C2" s="226"/>
      <c r="D2" s="226" t="s">
        <v>66</v>
      </c>
      <c r="E2" s="226"/>
      <c r="F2" s="226"/>
      <c r="G2" s="228" t="s">
        <v>67</v>
      </c>
      <c r="H2" s="226" t="s">
        <v>68</v>
      </c>
      <c r="I2" s="226" t="s">
        <v>26</v>
      </c>
    </row>
    <row r="3" spans="1:10" ht="22.5" x14ac:dyDescent="0.2">
      <c r="A3" s="227"/>
      <c r="B3" s="166" t="s">
        <v>69</v>
      </c>
      <c r="C3" s="166" t="s">
        <v>70</v>
      </c>
      <c r="D3" s="166" t="s">
        <v>59</v>
      </c>
      <c r="E3" s="166" t="s">
        <v>60</v>
      </c>
      <c r="F3" s="166" t="s">
        <v>71</v>
      </c>
      <c r="G3" s="227"/>
      <c r="H3" s="227"/>
      <c r="I3" s="226"/>
    </row>
    <row r="4" spans="1:10" ht="13.5" customHeight="1" x14ac:dyDescent="0.2">
      <c r="A4" s="105" t="s">
        <v>167</v>
      </c>
      <c r="B4" s="106">
        <v>400</v>
      </c>
      <c r="C4" s="106">
        <v>354</v>
      </c>
      <c r="D4" s="106">
        <v>1763</v>
      </c>
      <c r="E4" s="106">
        <v>5206</v>
      </c>
      <c r="F4" s="106">
        <f t="shared" ref="F4:F67" si="0">SUM(D4:E4)</f>
        <v>6969</v>
      </c>
      <c r="G4" s="106">
        <v>4610</v>
      </c>
      <c r="H4" s="106">
        <f t="shared" ref="H4:H67" si="1">SUM(F4:G4)</f>
        <v>11579</v>
      </c>
      <c r="I4" s="107">
        <f t="shared" ref="I4:I67" si="2">F4/C4</f>
        <v>19.6864406779661</v>
      </c>
    </row>
    <row r="5" spans="1:10" ht="13.5" customHeight="1" x14ac:dyDescent="0.2">
      <c r="A5" s="108" t="s">
        <v>168</v>
      </c>
      <c r="B5" s="109">
        <v>137</v>
      </c>
      <c r="C5" s="109">
        <v>116</v>
      </c>
      <c r="D5" s="109">
        <v>188</v>
      </c>
      <c r="E5" s="109">
        <v>1144</v>
      </c>
      <c r="F5" s="109">
        <f t="shared" si="0"/>
        <v>1332</v>
      </c>
      <c r="G5" s="109">
        <v>761</v>
      </c>
      <c r="H5" s="109">
        <f t="shared" si="1"/>
        <v>2093</v>
      </c>
      <c r="I5" s="110">
        <f t="shared" si="2"/>
        <v>11.482758620689655</v>
      </c>
    </row>
    <row r="6" spans="1:10" ht="13.5" customHeight="1" x14ac:dyDescent="0.2">
      <c r="A6" s="105" t="s">
        <v>169</v>
      </c>
      <c r="B6" s="106">
        <v>187</v>
      </c>
      <c r="C6" s="106">
        <v>133</v>
      </c>
      <c r="D6" s="106">
        <v>950</v>
      </c>
      <c r="E6" s="106">
        <v>1371</v>
      </c>
      <c r="F6" s="106">
        <f t="shared" si="0"/>
        <v>2321</v>
      </c>
      <c r="G6" s="106">
        <v>1615</v>
      </c>
      <c r="H6" s="106">
        <f t="shared" si="1"/>
        <v>3936</v>
      </c>
      <c r="I6" s="107">
        <f t="shared" si="2"/>
        <v>17.451127819548873</v>
      </c>
    </row>
    <row r="7" spans="1:10" ht="13.5" customHeight="1" x14ac:dyDescent="0.2">
      <c r="A7" s="108" t="s">
        <v>170</v>
      </c>
      <c r="B7" s="109">
        <v>164</v>
      </c>
      <c r="C7" s="109">
        <v>136</v>
      </c>
      <c r="D7" s="109">
        <v>1356</v>
      </c>
      <c r="E7" s="109">
        <v>1690</v>
      </c>
      <c r="F7" s="109">
        <f t="shared" si="0"/>
        <v>3046</v>
      </c>
      <c r="G7" s="109">
        <v>2250</v>
      </c>
      <c r="H7" s="109">
        <f t="shared" si="1"/>
        <v>5296</v>
      </c>
      <c r="I7" s="110">
        <f t="shared" si="2"/>
        <v>22.397058823529413</v>
      </c>
    </row>
    <row r="8" spans="1:10" ht="13.5" customHeight="1" x14ac:dyDescent="0.2">
      <c r="A8" s="105" t="s">
        <v>171</v>
      </c>
      <c r="B8" s="106">
        <v>268</v>
      </c>
      <c r="C8" s="106">
        <v>232</v>
      </c>
      <c r="D8" s="106">
        <v>921</v>
      </c>
      <c r="E8" s="106">
        <v>3099</v>
      </c>
      <c r="F8" s="106">
        <f t="shared" si="0"/>
        <v>4020</v>
      </c>
      <c r="G8" s="106">
        <v>3070</v>
      </c>
      <c r="H8" s="106">
        <f t="shared" si="1"/>
        <v>7090</v>
      </c>
      <c r="I8" s="107">
        <f t="shared" si="2"/>
        <v>17.327586206896552</v>
      </c>
    </row>
    <row r="9" spans="1:10" ht="13.5" customHeight="1" x14ac:dyDescent="0.2">
      <c r="A9" s="108" t="s">
        <v>172</v>
      </c>
      <c r="B9" s="109">
        <v>127</v>
      </c>
      <c r="C9" s="109">
        <v>104</v>
      </c>
      <c r="D9" s="109">
        <v>2028</v>
      </c>
      <c r="E9" s="109">
        <v>751</v>
      </c>
      <c r="F9" s="109">
        <f t="shared" si="0"/>
        <v>2779</v>
      </c>
      <c r="G9" s="109">
        <v>1802</v>
      </c>
      <c r="H9" s="109">
        <f t="shared" si="1"/>
        <v>4581</v>
      </c>
      <c r="I9" s="110">
        <f t="shared" si="2"/>
        <v>26.721153846153847</v>
      </c>
    </row>
    <row r="10" spans="1:10" ht="13.5" customHeight="1" x14ac:dyDescent="0.2">
      <c r="A10" s="105" t="s">
        <v>173</v>
      </c>
      <c r="B10" s="106">
        <v>218</v>
      </c>
      <c r="C10" s="106">
        <v>186</v>
      </c>
      <c r="D10" s="106">
        <v>239</v>
      </c>
      <c r="E10" s="106">
        <v>2464</v>
      </c>
      <c r="F10" s="106">
        <f t="shared" si="0"/>
        <v>2703</v>
      </c>
      <c r="G10" s="106">
        <v>2832</v>
      </c>
      <c r="H10" s="106">
        <f t="shared" si="1"/>
        <v>5535</v>
      </c>
      <c r="I10" s="107">
        <f t="shared" si="2"/>
        <v>14.53225806451613</v>
      </c>
    </row>
    <row r="11" spans="1:10" ht="13.5" customHeight="1" x14ac:dyDescent="0.2">
      <c r="A11" s="108" t="s">
        <v>174</v>
      </c>
      <c r="B11" s="109">
        <v>139</v>
      </c>
      <c r="C11" s="109">
        <v>101</v>
      </c>
      <c r="D11" s="109">
        <v>762</v>
      </c>
      <c r="E11" s="109">
        <v>912</v>
      </c>
      <c r="F11" s="109">
        <f t="shared" si="0"/>
        <v>1674</v>
      </c>
      <c r="G11" s="109">
        <v>1441</v>
      </c>
      <c r="H11" s="109">
        <f t="shared" si="1"/>
        <v>3115</v>
      </c>
      <c r="I11" s="110">
        <f t="shared" si="2"/>
        <v>16.574257425742573</v>
      </c>
    </row>
    <row r="12" spans="1:10" ht="13.5" customHeight="1" x14ac:dyDescent="0.2">
      <c r="A12" s="105" t="s">
        <v>175</v>
      </c>
      <c r="B12" s="106">
        <v>70</v>
      </c>
      <c r="C12" s="106">
        <v>54</v>
      </c>
      <c r="D12" s="106">
        <v>460</v>
      </c>
      <c r="E12" s="106">
        <v>545</v>
      </c>
      <c r="F12" s="106">
        <f t="shared" si="0"/>
        <v>1005</v>
      </c>
      <c r="G12" s="106">
        <v>722</v>
      </c>
      <c r="H12" s="106">
        <f t="shared" si="1"/>
        <v>1727</v>
      </c>
      <c r="I12" s="107">
        <f t="shared" si="2"/>
        <v>18.611111111111111</v>
      </c>
    </row>
    <row r="13" spans="1:10" ht="13.5" customHeight="1" x14ac:dyDescent="0.2">
      <c r="A13" s="108" t="s">
        <v>176</v>
      </c>
      <c r="B13" s="109">
        <v>3</v>
      </c>
      <c r="C13" s="109">
        <v>2</v>
      </c>
      <c r="D13" s="109">
        <v>0</v>
      </c>
      <c r="E13" s="109">
        <v>42</v>
      </c>
      <c r="F13" s="109">
        <f t="shared" si="0"/>
        <v>42</v>
      </c>
      <c r="G13" s="109">
        <v>54</v>
      </c>
      <c r="H13" s="109">
        <f t="shared" si="1"/>
        <v>96</v>
      </c>
      <c r="I13" s="110">
        <f t="shared" si="2"/>
        <v>21</v>
      </c>
    </row>
    <row r="14" spans="1:10" ht="13.5" customHeight="1" x14ac:dyDescent="0.2">
      <c r="A14" s="105" t="s">
        <v>177</v>
      </c>
      <c r="B14" s="106">
        <v>242</v>
      </c>
      <c r="C14" s="106">
        <v>191</v>
      </c>
      <c r="D14" s="106">
        <v>3121</v>
      </c>
      <c r="E14" s="106">
        <v>1192</v>
      </c>
      <c r="F14" s="106">
        <f t="shared" si="0"/>
        <v>4313</v>
      </c>
      <c r="G14" s="106">
        <v>3356</v>
      </c>
      <c r="H14" s="106">
        <f t="shared" si="1"/>
        <v>7669</v>
      </c>
      <c r="I14" s="107">
        <f t="shared" si="2"/>
        <v>22.581151832460733</v>
      </c>
    </row>
    <row r="15" spans="1:10" ht="13.5" customHeight="1" x14ac:dyDescent="0.2">
      <c r="A15" s="108" t="s">
        <v>178</v>
      </c>
      <c r="B15" s="109">
        <v>377</v>
      </c>
      <c r="C15" s="109">
        <v>297</v>
      </c>
      <c r="D15" s="109">
        <v>9938</v>
      </c>
      <c r="E15" s="109">
        <v>1465</v>
      </c>
      <c r="F15" s="109">
        <f t="shared" si="0"/>
        <v>11403</v>
      </c>
      <c r="G15" s="109">
        <v>10523</v>
      </c>
      <c r="H15" s="109">
        <f t="shared" si="1"/>
        <v>21926</v>
      </c>
      <c r="I15" s="110">
        <f t="shared" si="2"/>
        <v>38.393939393939391</v>
      </c>
    </row>
    <row r="16" spans="1:10" ht="13.5" customHeight="1" x14ac:dyDescent="0.2">
      <c r="A16" s="105" t="s">
        <v>179</v>
      </c>
      <c r="B16" s="106">
        <v>292</v>
      </c>
      <c r="C16" s="106">
        <v>242</v>
      </c>
      <c r="D16" s="106">
        <v>4922</v>
      </c>
      <c r="E16" s="106">
        <v>1759</v>
      </c>
      <c r="F16" s="106">
        <f t="shared" si="0"/>
        <v>6681</v>
      </c>
      <c r="G16" s="106">
        <v>4674</v>
      </c>
      <c r="H16" s="106">
        <f t="shared" si="1"/>
        <v>11355</v>
      </c>
      <c r="I16" s="107">
        <f t="shared" si="2"/>
        <v>27.607438016528924</v>
      </c>
    </row>
    <row r="17" spans="1:9" ht="13.5" customHeight="1" x14ac:dyDescent="0.2">
      <c r="A17" s="108" t="s">
        <v>180</v>
      </c>
      <c r="B17" s="109">
        <v>210</v>
      </c>
      <c r="C17" s="109">
        <v>183</v>
      </c>
      <c r="D17" s="109">
        <v>0</v>
      </c>
      <c r="E17" s="109">
        <v>2743</v>
      </c>
      <c r="F17" s="109">
        <f t="shared" si="0"/>
        <v>2743</v>
      </c>
      <c r="G17" s="109">
        <v>2176</v>
      </c>
      <c r="H17" s="109">
        <f t="shared" si="1"/>
        <v>4919</v>
      </c>
      <c r="I17" s="110">
        <f t="shared" si="2"/>
        <v>14.989071038251366</v>
      </c>
    </row>
    <row r="18" spans="1:9" ht="13.5" customHeight="1" x14ac:dyDescent="0.2">
      <c r="A18" s="105" t="s">
        <v>181</v>
      </c>
      <c r="B18" s="106">
        <v>71</v>
      </c>
      <c r="C18" s="106">
        <v>56</v>
      </c>
      <c r="D18" s="106">
        <v>1</v>
      </c>
      <c r="E18" s="106">
        <v>446</v>
      </c>
      <c r="F18" s="106">
        <f t="shared" si="0"/>
        <v>447</v>
      </c>
      <c r="G18" s="106">
        <v>335</v>
      </c>
      <c r="H18" s="106">
        <f t="shared" si="1"/>
        <v>782</v>
      </c>
      <c r="I18" s="107">
        <f t="shared" si="2"/>
        <v>7.9821428571428568</v>
      </c>
    </row>
    <row r="19" spans="1:9" ht="13.5" customHeight="1" x14ac:dyDescent="0.2">
      <c r="A19" s="108" t="s">
        <v>182</v>
      </c>
      <c r="B19" s="109">
        <v>426</v>
      </c>
      <c r="C19" s="109">
        <v>318</v>
      </c>
      <c r="D19" s="109">
        <v>6300</v>
      </c>
      <c r="E19" s="109">
        <v>1354</v>
      </c>
      <c r="F19" s="109">
        <f t="shared" si="0"/>
        <v>7654</v>
      </c>
      <c r="G19" s="109">
        <v>6341</v>
      </c>
      <c r="H19" s="109">
        <f t="shared" si="1"/>
        <v>13995</v>
      </c>
      <c r="I19" s="110">
        <f t="shared" si="2"/>
        <v>24.069182389937108</v>
      </c>
    </row>
    <row r="20" spans="1:9" ht="13.5" customHeight="1" x14ac:dyDescent="0.2">
      <c r="A20" s="105" t="s">
        <v>183</v>
      </c>
      <c r="B20" s="106">
        <v>326</v>
      </c>
      <c r="C20" s="106">
        <v>274</v>
      </c>
      <c r="D20" s="106">
        <v>1828</v>
      </c>
      <c r="E20" s="106">
        <v>3068</v>
      </c>
      <c r="F20" s="106">
        <f t="shared" si="0"/>
        <v>4896</v>
      </c>
      <c r="G20" s="106">
        <v>4236</v>
      </c>
      <c r="H20" s="106">
        <f t="shared" si="1"/>
        <v>9132</v>
      </c>
      <c r="I20" s="107">
        <f t="shared" si="2"/>
        <v>17.868613138686133</v>
      </c>
    </row>
    <row r="21" spans="1:9" ht="13.5" customHeight="1" x14ac:dyDescent="0.2">
      <c r="A21" s="108" t="s">
        <v>184</v>
      </c>
      <c r="B21" s="109">
        <v>383</v>
      </c>
      <c r="C21" s="109">
        <v>295</v>
      </c>
      <c r="D21" s="109">
        <v>7048</v>
      </c>
      <c r="E21" s="109">
        <v>1495</v>
      </c>
      <c r="F21" s="109">
        <f t="shared" si="0"/>
        <v>8543</v>
      </c>
      <c r="G21" s="109">
        <v>7509</v>
      </c>
      <c r="H21" s="109">
        <f t="shared" si="1"/>
        <v>16052</v>
      </c>
      <c r="I21" s="110">
        <f t="shared" si="2"/>
        <v>28.959322033898307</v>
      </c>
    </row>
    <row r="22" spans="1:9" ht="13.5" customHeight="1" x14ac:dyDescent="0.2">
      <c r="A22" s="105" t="s">
        <v>185</v>
      </c>
      <c r="B22" s="106">
        <v>59</v>
      </c>
      <c r="C22" s="106">
        <v>48</v>
      </c>
      <c r="D22" s="106">
        <v>0</v>
      </c>
      <c r="E22" s="106">
        <v>585</v>
      </c>
      <c r="F22" s="106">
        <f t="shared" si="0"/>
        <v>585</v>
      </c>
      <c r="G22" s="106">
        <v>408</v>
      </c>
      <c r="H22" s="106">
        <f t="shared" si="1"/>
        <v>993</v>
      </c>
      <c r="I22" s="107">
        <f t="shared" si="2"/>
        <v>12.1875</v>
      </c>
    </row>
    <row r="23" spans="1:9" ht="13.5" customHeight="1" x14ac:dyDescent="0.2">
      <c r="A23" s="108" t="s">
        <v>186</v>
      </c>
      <c r="B23" s="109">
        <v>326</v>
      </c>
      <c r="C23" s="109">
        <v>283</v>
      </c>
      <c r="D23" s="109">
        <v>191</v>
      </c>
      <c r="E23" s="109">
        <v>5620</v>
      </c>
      <c r="F23" s="109">
        <f t="shared" si="0"/>
        <v>5811</v>
      </c>
      <c r="G23" s="109">
        <v>5264</v>
      </c>
      <c r="H23" s="109">
        <f t="shared" si="1"/>
        <v>11075</v>
      </c>
      <c r="I23" s="110">
        <f t="shared" si="2"/>
        <v>20.53356890459364</v>
      </c>
    </row>
    <row r="24" spans="1:9" ht="13.5" customHeight="1" x14ac:dyDescent="0.2">
      <c r="A24" s="105" t="s">
        <v>187</v>
      </c>
      <c r="B24" s="106">
        <v>124</v>
      </c>
      <c r="C24" s="106">
        <v>103</v>
      </c>
      <c r="D24" s="106">
        <v>365</v>
      </c>
      <c r="E24" s="106">
        <v>882</v>
      </c>
      <c r="F24" s="106">
        <f t="shared" si="0"/>
        <v>1247</v>
      </c>
      <c r="G24" s="106">
        <v>961</v>
      </c>
      <c r="H24" s="106">
        <f t="shared" si="1"/>
        <v>2208</v>
      </c>
      <c r="I24" s="107">
        <f t="shared" si="2"/>
        <v>12.106796116504855</v>
      </c>
    </row>
    <row r="25" spans="1:9" ht="13.5" customHeight="1" x14ac:dyDescent="0.2">
      <c r="A25" s="108" t="s">
        <v>188</v>
      </c>
      <c r="B25" s="109">
        <v>480</v>
      </c>
      <c r="C25" s="109">
        <v>415</v>
      </c>
      <c r="D25" s="109">
        <v>3841</v>
      </c>
      <c r="E25" s="109">
        <v>5961</v>
      </c>
      <c r="F25" s="109">
        <f t="shared" si="0"/>
        <v>9802</v>
      </c>
      <c r="G25" s="109">
        <v>8525</v>
      </c>
      <c r="H25" s="109">
        <f t="shared" si="1"/>
        <v>18327</v>
      </c>
      <c r="I25" s="110">
        <f t="shared" si="2"/>
        <v>23.619277108433735</v>
      </c>
    </row>
    <row r="26" spans="1:9" x14ac:dyDescent="0.2">
      <c r="A26" s="105" t="s">
        <v>189</v>
      </c>
      <c r="B26" s="106">
        <v>399</v>
      </c>
      <c r="C26" s="106">
        <v>337</v>
      </c>
      <c r="D26" s="106">
        <v>5459</v>
      </c>
      <c r="E26" s="106">
        <v>3568</v>
      </c>
      <c r="F26" s="106">
        <f t="shared" si="0"/>
        <v>9027</v>
      </c>
      <c r="G26" s="106">
        <v>6530</v>
      </c>
      <c r="H26" s="106">
        <f t="shared" si="1"/>
        <v>15557</v>
      </c>
      <c r="I26" s="107">
        <f t="shared" si="2"/>
        <v>26.786350148367951</v>
      </c>
    </row>
    <row r="27" spans="1:9" x14ac:dyDescent="0.2">
      <c r="A27" s="108" t="s">
        <v>190</v>
      </c>
      <c r="B27" s="109">
        <v>312</v>
      </c>
      <c r="C27" s="109">
        <v>265</v>
      </c>
      <c r="D27" s="109">
        <v>6211</v>
      </c>
      <c r="E27" s="109">
        <v>1965</v>
      </c>
      <c r="F27" s="109">
        <f t="shared" si="0"/>
        <v>8176</v>
      </c>
      <c r="G27" s="109">
        <v>5388</v>
      </c>
      <c r="H27" s="109">
        <f t="shared" si="1"/>
        <v>13564</v>
      </c>
      <c r="I27" s="110">
        <f t="shared" si="2"/>
        <v>30.852830188679246</v>
      </c>
    </row>
    <row r="28" spans="1:9" x14ac:dyDescent="0.2">
      <c r="A28" s="105" t="s">
        <v>191</v>
      </c>
      <c r="B28" s="106">
        <v>169</v>
      </c>
      <c r="C28" s="106">
        <v>148</v>
      </c>
      <c r="D28" s="106">
        <v>556</v>
      </c>
      <c r="E28" s="106">
        <v>2043</v>
      </c>
      <c r="F28" s="106">
        <f t="shared" si="0"/>
        <v>2599</v>
      </c>
      <c r="G28" s="106">
        <v>2431</v>
      </c>
      <c r="H28" s="106">
        <f t="shared" si="1"/>
        <v>5030</v>
      </c>
      <c r="I28" s="107">
        <f t="shared" si="2"/>
        <v>17.560810810810811</v>
      </c>
    </row>
    <row r="29" spans="1:9" x14ac:dyDescent="0.2">
      <c r="A29" s="108" t="s">
        <v>192</v>
      </c>
      <c r="B29" s="109">
        <v>321</v>
      </c>
      <c r="C29" s="109">
        <v>292</v>
      </c>
      <c r="D29" s="109">
        <v>2982</v>
      </c>
      <c r="E29" s="109">
        <v>4531</v>
      </c>
      <c r="F29" s="109">
        <f t="shared" si="0"/>
        <v>7513</v>
      </c>
      <c r="G29" s="109">
        <v>5562</v>
      </c>
      <c r="H29" s="109">
        <f t="shared" si="1"/>
        <v>13075</v>
      </c>
      <c r="I29" s="110">
        <f t="shared" si="2"/>
        <v>25.729452054794521</v>
      </c>
    </row>
    <row r="30" spans="1:9" x14ac:dyDescent="0.2">
      <c r="A30" s="105" t="s">
        <v>193</v>
      </c>
      <c r="B30" s="106">
        <v>114</v>
      </c>
      <c r="C30" s="106">
        <v>87</v>
      </c>
      <c r="D30" s="106">
        <v>457</v>
      </c>
      <c r="E30" s="106">
        <v>351</v>
      </c>
      <c r="F30" s="106">
        <f t="shared" si="0"/>
        <v>808</v>
      </c>
      <c r="G30" s="106">
        <v>816</v>
      </c>
      <c r="H30" s="106">
        <f t="shared" si="1"/>
        <v>1624</v>
      </c>
      <c r="I30" s="107">
        <f t="shared" si="2"/>
        <v>9.2873563218390807</v>
      </c>
    </row>
    <row r="31" spans="1:9" x14ac:dyDescent="0.2">
      <c r="A31" s="108" t="s">
        <v>166</v>
      </c>
      <c r="B31" s="109">
        <v>581</v>
      </c>
      <c r="C31" s="109">
        <v>450</v>
      </c>
      <c r="D31" s="109">
        <v>6224</v>
      </c>
      <c r="E31" s="109">
        <v>3383</v>
      </c>
      <c r="F31" s="109">
        <f t="shared" si="0"/>
        <v>9607</v>
      </c>
      <c r="G31" s="109">
        <v>8393</v>
      </c>
      <c r="H31" s="109">
        <f t="shared" si="1"/>
        <v>18000</v>
      </c>
      <c r="I31" s="110">
        <f t="shared" si="2"/>
        <v>21.34888888888889</v>
      </c>
    </row>
    <row r="32" spans="1:9" ht="15.75" customHeight="1" x14ac:dyDescent="0.2">
      <c r="A32" s="105" t="s">
        <v>194</v>
      </c>
      <c r="B32" s="106">
        <v>73</v>
      </c>
      <c r="C32" s="106">
        <v>64</v>
      </c>
      <c r="D32" s="106">
        <v>1405</v>
      </c>
      <c r="E32" s="106">
        <v>411</v>
      </c>
      <c r="F32" s="106">
        <f t="shared" si="0"/>
        <v>1816</v>
      </c>
      <c r="G32" s="106">
        <v>1208</v>
      </c>
      <c r="H32" s="106">
        <f t="shared" si="1"/>
        <v>3024</v>
      </c>
      <c r="I32" s="107">
        <f t="shared" si="2"/>
        <v>28.375</v>
      </c>
    </row>
    <row r="33" spans="1:9" x14ac:dyDescent="0.2">
      <c r="A33" s="108" t="s">
        <v>195</v>
      </c>
      <c r="B33" s="109">
        <v>286</v>
      </c>
      <c r="C33" s="109">
        <v>249</v>
      </c>
      <c r="D33" s="109">
        <v>363</v>
      </c>
      <c r="E33" s="109">
        <v>2815</v>
      </c>
      <c r="F33" s="109">
        <f t="shared" si="0"/>
        <v>3178</v>
      </c>
      <c r="G33" s="109">
        <v>2049</v>
      </c>
      <c r="H33" s="109">
        <f t="shared" si="1"/>
        <v>5227</v>
      </c>
      <c r="I33" s="110">
        <f t="shared" si="2"/>
        <v>12.763052208835342</v>
      </c>
    </row>
    <row r="34" spans="1:9" ht="20.25" customHeight="1" x14ac:dyDescent="0.2">
      <c r="A34" s="105" t="s">
        <v>196</v>
      </c>
      <c r="B34" s="106">
        <v>162</v>
      </c>
      <c r="C34" s="106">
        <v>114</v>
      </c>
      <c r="D34" s="106">
        <v>1167</v>
      </c>
      <c r="E34" s="106">
        <v>1044</v>
      </c>
      <c r="F34" s="106">
        <f t="shared" si="0"/>
        <v>2211</v>
      </c>
      <c r="G34" s="106">
        <v>2193</v>
      </c>
      <c r="H34" s="106">
        <f t="shared" si="1"/>
        <v>4404</v>
      </c>
      <c r="I34" s="107">
        <f t="shared" si="2"/>
        <v>19.394736842105264</v>
      </c>
    </row>
    <row r="35" spans="1:9" x14ac:dyDescent="0.2">
      <c r="A35" s="108" t="s">
        <v>197</v>
      </c>
      <c r="B35" s="109">
        <v>204</v>
      </c>
      <c r="C35" s="109">
        <v>157</v>
      </c>
      <c r="D35" s="109">
        <v>2801</v>
      </c>
      <c r="E35" s="109">
        <v>1566</v>
      </c>
      <c r="F35" s="109">
        <f t="shared" si="0"/>
        <v>4367</v>
      </c>
      <c r="G35" s="109">
        <v>3505</v>
      </c>
      <c r="H35" s="109">
        <f t="shared" si="1"/>
        <v>7872</v>
      </c>
      <c r="I35" s="110">
        <f t="shared" si="2"/>
        <v>27.815286624203821</v>
      </c>
    </row>
    <row r="36" spans="1:9" x14ac:dyDescent="0.2">
      <c r="A36" s="105" t="s">
        <v>198</v>
      </c>
      <c r="B36" s="106">
        <v>167</v>
      </c>
      <c r="C36" s="106">
        <v>153</v>
      </c>
      <c r="D36" s="106">
        <v>0</v>
      </c>
      <c r="E36" s="106">
        <v>3254</v>
      </c>
      <c r="F36" s="106">
        <f t="shared" si="0"/>
        <v>3254</v>
      </c>
      <c r="G36" s="106">
        <v>2823</v>
      </c>
      <c r="H36" s="106">
        <f t="shared" si="1"/>
        <v>6077</v>
      </c>
      <c r="I36" s="107">
        <f t="shared" si="2"/>
        <v>21.267973856209149</v>
      </c>
    </row>
    <row r="37" spans="1:9" x14ac:dyDescent="0.2">
      <c r="A37" s="108" t="s">
        <v>199</v>
      </c>
      <c r="B37" s="109">
        <v>105</v>
      </c>
      <c r="C37" s="109">
        <v>95</v>
      </c>
      <c r="D37" s="109">
        <v>0</v>
      </c>
      <c r="E37" s="109">
        <v>1387</v>
      </c>
      <c r="F37" s="109">
        <f t="shared" si="0"/>
        <v>1387</v>
      </c>
      <c r="G37" s="109">
        <v>1172</v>
      </c>
      <c r="H37" s="109">
        <f t="shared" si="1"/>
        <v>2559</v>
      </c>
      <c r="I37" s="110">
        <f t="shared" si="2"/>
        <v>14.6</v>
      </c>
    </row>
    <row r="38" spans="1:9" x14ac:dyDescent="0.2">
      <c r="A38" s="105" t="s">
        <v>200</v>
      </c>
      <c r="B38" s="106">
        <v>11</v>
      </c>
      <c r="C38" s="106">
        <v>8</v>
      </c>
      <c r="D38" s="106">
        <v>0</v>
      </c>
      <c r="E38" s="106">
        <v>113</v>
      </c>
      <c r="F38" s="106">
        <f t="shared" si="0"/>
        <v>113</v>
      </c>
      <c r="G38" s="106">
        <v>100</v>
      </c>
      <c r="H38" s="106">
        <f t="shared" si="1"/>
        <v>213</v>
      </c>
      <c r="I38" s="107">
        <f t="shared" si="2"/>
        <v>14.125</v>
      </c>
    </row>
    <row r="39" spans="1:9" x14ac:dyDescent="0.2">
      <c r="A39" s="108" t="s">
        <v>201</v>
      </c>
      <c r="B39" s="109">
        <v>135</v>
      </c>
      <c r="C39" s="109">
        <v>123</v>
      </c>
      <c r="D39" s="109">
        <v>53</v>
      </c>
      <c r="E39" s="109">
        <v>1938</v>
      </c>
      <c r="F39" s="109">
        <f t="shared" si="0"/>
        <v>1991</v>
      </c>
      <c r="G39" s="109">
        <v>1602</v>
      </c>
      <c r="H39" s="109">
        <f t="shared" si="1"/>
        <v>3593</v>
      </c>
      <c r="I39" s="110">
        <f t="shared" si="2"/>
        <v>16.1869918699187</v>
      </c>
    </row>
    <row r="40" spans="1:9" x14ac:dyDescent="0.2">
      <c r="A40" s="105" t="s">
        <v>202</v>
      </c>
      <c r="B40" s="106">
        <v>117</v>
      </c>
      <c r="C40" s="106">
        <v>103</v>
      </c>
      <c r="D40" s="106">
        <v>5</v>
      </c>
      <c r="E40" s="106">
        <v>1359</v>
      </c>
      <c r="F40" s="106">
        <f t="shared" si="0"/>
        <v>1364</v>
      </c>
      <c r="G40" s="106">
        <v>1080</v>
      </c>
      <c r="H40" s="106">
        <f t="shared" si="1"/>
        <v>2444</v>
      </c>
      <c r="I40" s="107">
        <f t="shared" si="2"/>
        <v>13.242718446601941</v>
      </c>
    </row>
    <row r="41" spans="1:9" x14ac:dyDescent="0.2">
      <c r="A41" s="108" t="s">
        <v>203</v>
      </c>
      <c r="B41" s="109">
        <v>200</v>
      </c>
      <c r="C41" s="109">
        <v>156</v>
      </c>
      <c r="D41" s="109">
        <v>1753</v>
      </c>
      <c r="E41" s="109">
        <v>938</v>
      </c>
      <c r="F41" s="109">
        <f t="shared" si="0"/>
        <v>2691</v>
      </c>
      <c r="G41" s="109">
        <v>2358</v>
      </c>
      <c r="H41" s="109">
        <f t="shared" si="1"/>
        <v>5049</v>
      </c>
      <c r="I41" s="110">
        <f t="shared" si="2"/>
        <v>17.25</v>
      </c>
    </row>
    <row r="42" spans="1:9" x14ac:dyDescent="0.2">
      <c r="A42" s="105" t="s">
        <v>204</v>
      </c>
      <c r="B42" s="106">
        <v>301</v>
      </c>
      <c r="C42" s="106">
        <v>260</v>
      </c>
      <c r="D42" s="106">
        <v>4423</v>
      </c>
      <c r="E42" s="106">
        <v>2656</v>
      </c>
      <c r="F42" s="106">
        <f t="shared" si="0"/>
        <v>7079</v>
      </c>
      <c r="G42" s="106">
        <v>5343</v>
      </c>
      <c r="H42" s="106">
        <f t="shared" si="1"/>
        <v>12422</v>
      </c>
      <c r="I42" s="107">
        <f t="shared" si="2"/>
        <v>27.226923076923075</v>
      </c>
    </row>
    <row r="43" spans="1:9" x14ac:dyDescent="0.2">
      <c r="A43" s="108" t="s">
        <v>205</v>
      </c>
      <c r="B43" s="109">
        <v>93</v>
      </c>
      <c r="C43" s="109">
        <v>65</v>
      </c>
      <c r="D43" s="109">
        <v>149</v>
      </c>
      <c r="E43" s="109">
        <v>663</v>
      </c>
      <c r="F43" s="109">
        <f t="shared" si="0"/>
        <v>812</v>
      </c>
      <c r="G43" s="109">
        <v>841</v>
      </c>
      <c r="H43" s="109">
        <f t="shared" si="1"/>
        <v>1653</v>
      </c>
      <c r="I43" s="110">
        <f t="shared" si="2"/>
        <v>12.492307692307692</v>
      </c>
    </row>
    <row r="44" spans="1:9" x14ac:dyDescent="0.2">
      <c r="A44" s="105" t="s">
        <v>206</v>
      </c>
      <c r="B44" s="106">
        <v>273</v>
      </c>
      <c r="C44" s="106">
        <v>248</v>
      </c>
      <c r="D44" s="106">
        <v>3582</v>
      </c>
      <c r="E44" s="106">
        <v>3527</v>
      </c>
      <c r="F44" s="106">
        <f t="shared" si="0"/>
        <v>7109</v>
      </c>
      <c r="G44" s="106">
        <v>8196</v>
      </c>
      <c r="H44" s="106">
        <f t="shared" si="1"/>
        <v>15305</v>
      </c>
      <c r="I44" s="107">
        <f t="shared" si="2"/>
        <v>28.66532258064516</v>
      </c>
    </row>
    <row r="45" spans="1:9" x14ac:dyDescent="0.2">
      <c r="A45" s="108" t="s">
        <v>207</v>
      </c>
      <c r="B45" s="109">
        <v>172</v>
      </c>
      <c r="C45" s="109">
        <v>153</v>
      </c>
      <c r="D45" s="109">
        <v>3177</v>
      </c>
      <c r="E45" s="109">
        <v>1412</v>
      </c>
      <c r="F45" s="109">
        <f t="shared" si="0"/>
        <v>4589</v>
      </c>
      <c r="G45" s="109">
        <v>3511</v>
      </c>
      <c r="H45" s="109">
        <f t="shared" si="1"/>
        <v>8100</v>
      </c>
      <c r="I45" s="110">
        <f t="shared" si="2"/>
        <v>29.993464052287582</v>
      </c>
    </row>
    <row r="46" spans="1:9" x14ac:dyDescent="0.2">
      <c r="A46" s="105" t="s">
        <v>208</v>
      </c>
      <c r="B46" s="106">
        <v>453</v>
      </c>
      <c r="C46" s="106">
        <v>391</v>
      </c>
      <c r="D46" s="106">
        <v>10967</v>
      </c>
      <c r="E46" s="106">
        <v>3590</v>
      </c>
      <c r="F46" s="106">
        <f t="shared" si="0"/>
        <v>14557</v>
      </c>
      <c r="G46" s="106">
        <v>11069</v>
      </c>
      <c r="H46" s="106">
        <f t="shared" si="1"/>
        <v>25626</v>
      </c>
      <c r="I46" s="107">
        <f t="shared" si="2"/>
        <v>37.230179028132994</v>
      </c>
    </row>
    <row r="47" spans="1:9" ht="15" customHeight="1" x14ac:dyDescent="0.2">
      <c r="A47" s="108" t="s">
        <v>209</v>
      </c>
      <c r="B47" s="109">
        <v>117</v>
      </c>
      <c r="C47" s="109">
        <v>103</v>
      </c>
      <c r="D47" s="109">
        <v>0</v>
      </c>
      <c r="E47" s="109">
        <v>1684</v>
      </c>
      <c r="F47" s="109">
        <f t="shared" si="0"/>
        <v>1684</v>
      </c>
      <c r="G47" s="109">
        <v>1378</v>
      </c>
      <c r="H47" s="109">
        <f t="shared" si="1"/>
        <v>3062</v>
      </c>
      <c r="I47" s="110">
        <f t="shared" si="2"/>
        <v>16.349514563106798</v>
      </c>
    </row>
    <row r="48" spans="1:9" ht="15.75" customHeight="1" x14ac:dyDescent="0.2">
      <c r="A48" s="105" t="s">
        <v>210</v>
      </c>
      <c r="B48" s="106">
        <v>106</v>
      </c>
      <c r="C48" s="106">
        <v>88</v>
      </c>
      <c r="D48" s="106">
        <v>614</v>
      </c>
      <c r="E48" s="106">
        <v>670</v>
      </c>
      <c r="F48" s="106">
        <f t="shared" si="0"/>
        <v>1284</v>
      </c>
      <c r="G48" s="106">
        <v>806</v>
      </c>
      <c r="H48" s="106">
        <f t="shared" si="1"/>
        <v>2090</v>
      </c>
      <c r="I48" s="107">
        <f t="shared" si="2"/>
        <v>14.590909090909092</v>
      </c>
    </row>
    <row r="49" spans="1:9" x14ac:dyDescent="0.2">
      <c r="A49" s="108" t="s">
        <v>211</v>
      </c>
      <c r="B49" s="109">
        <v>180</v>
      </c>
      <c r="C49" s="109">
        <v>158</v>
      </c>
      <c r="D49" s="109">
        <v>5911</v>
      </c>
      <c r="E49" s="109">
        <v>787</v>
      </c>
      <c r="F49" s="109">
        <f t="shared" si="0"/>
        <v>6698</v>
      </c>
      <c r="G49" s="109">
        <v>5534</v>
      </c>
      <c r="H49" s="109">
        <f t="shared" si="1"/>
        <v>12232</v>
      </c>
      <c r="I49" s="110">
        <f t="shared" si="2"/>
        <v>42.392405063291136</v>
      </c>
    </row>
    <row r="50" spans="1:9" x14ac:dyDescent="0.2">
      <c r="A50" s="105" t="s">
        <v>212</v>
      </c>
      <c r="B50" s="106">
        <v>99</v>
      </c>
      <c r="C50" s="106">
        <v>73</v>
      </c>
      <c r="D50" s="106">
        <v>354</v>
      </c>
      <c r="E50" s="106">
        <v>552</v>
      </c>
      <c r="F50" s="106">
        <f t="shared" si="0"/>
        <v>906</v>
      </c>
      <c r="G50" s="106">
        <v>1002</v>
      </c>
      <c r="H50" s="106">
        <f t="shared" si="1"/>
        <v>1908</v>
      </c>
      <c r="I50" s="107">
        <f t="shared" si="2"/>
        <v>12.41095890410959</v>
      </c>
    </row>
    <row r="51" spans="1:9" x14ac:dyDescent="0.2">
      <c r="A51" s="108" t="s">
        <v>213</v>
      </c>
      <c r="B51" s="109">
        <v>143</v>
      </c>
      <c r="C51" s="109">
        <v>112</v>
      </c>
      <c r="D51" s="109">
        <v>4309</v>
      </c>
      <c r="E51" s="109">
        <v>557</v>
      </c>
      <c r="F51" s="109">
        <f t="shared" si="0"/>
        <v>4866</v>
      </c>
      <c r="G51" s="109">
        <v>3729</v>
      </c>
      <c r="H51" s="109">
        <f t="shared" si="1"/>
        <v>8595</v>
      </c>
      <c r="I51" s="110">
        <f t="shared" si="2"/>
        <v>43.446428571428569</v>
      </c>
    </row>
    <row r="52" spans="1:9" x14ac:dyDescent="0.2">
      <c r="A52" s="105" t="s">
        <v>214</v>
      </c>
      <c r="B52" s="106">
        <v>26</v>
      </c>
      <c r="C52" s="106">
        <v>19</v>
      </c>
      <c r="D52" s="106">
        <v>4</v>
      </c>
      <c r="E52" s="106">
        <v>160</v>
      </c>
      <c r="F52" s="106">
        <f t="shared" si="0"/>
        <v>164</v>
      </c>
      <c r="G52" s="106">
        <v>148</v>
      </c>
      <c r="H52" s="106">
        <f t="shared" si="1"/>
        <v>312</v>
      </c>
      <c r="I52" s="107">
        <f t="shared" si="2"/>
        <v>8.6315789473684212</v>
      </c>
    </row>
    <row r="53" spans="1:9" x14ac:dyDescent="0.2">
      <c r="A53" s="108" t="s">
        <v>215</v>
      </c>
      <c r="B53" s="109">
        <v>4</v>
      </c>
      <c r="C53" s="109">
        <v>3</v>
      </c>
      <c r="D53" s="109">
        <v>0</v>
      </c>
      <c r="E53" s="109">
        <v>23</v>
      </c>
      <c r="F53" s="109">
        <f t="shared" si="0"/>
        <v>23</v>
      </c>
      <c r="G53" s="109">
        <v>16</v>
      </c>
      <c r="H53" s="109">
        <f t="shared" si="1"/>
        <v>39</v>
      </c>
      <c r="I53" s="110">
        <f t="shared" si="2"/>
        <v>7.666666666666667</v>
      </c>
    </row>
    <row r="54" spans="1:9" x14ac:dyDescent="0.2">
      <c r="A54" s="105" t="s">
        <v>216</v>
      </c>
      <c r="B54" s="106">
        <v>173</v>
      </c>
      <c r="C54" s="106">
        <v>144</v>
      </c>
      <c r="D54" s="106">
        <v>2676</v>
      </c>
      <c r="E54" s="106">
        <v>1109</v>
      </c>
      <c r="F54" s="106">
        <f t="shared" si="0"/>
        <v>3785</v>
      </c>
      <c r="G54" s="106">
        <v>2675</v>
      </c>
      <c r="H54" s="106">
        <f t="shared" si="1"/>
        <v>6460</v>
      </c>
      <c r="I54" s="107">
        <f t="shared" si="2"/>
        <v>26.284722222222221</v>
      </c>
    </row>
    <row r="55" spans="1:9" x14ac:dyDescent="0.2">
      <c r="A55" s="108" t="s">
        <v>217</v>
      </c>
      <c r="B55" s="109">
        <v>9</v>
      </c>
      <c r="C55" s="109">
        <v>6</v>
      </c>
      <c r="D55" s="109">
        <v>0</v>
      </c>
      <c r="E55" s="109">
        <v>66</v>
      </c>
      <c r="F55" s="109">
        <f t="shared" si="0"/>
        <v>66</v>
      </c>
      <c r="G55" s="109">
        <v>71</v>
      </c>
      <c r="H55" s="109">
        <f t="shared" si="1"/>
        <v>137</v>
      </c>
      <c r="I55" s="110">
        <f t="shared" si="2"/>
        <v>11</v>
      </c>
    </row>
    <row r="56" spans="1:9" x14ac:dyDescent="0.2">
      <c r="A56" s="105" t="s">
        <v>218</v>
      </c>
      <c r="B56" s="106">
        <v>53</v>
      </c>
      <c r="C56" s="106">
        <v>40</v>
      </c>
      <c r="D56" s="106">
        <v>140</v>
      </c>
      <c r="E56" s="106">
        <v>300</v>
      </c>
      <c r="F56" s="106">
        <f t="shared" si="0"/>
        <v>440</v>
      </c>
      <c r="G56" s="106">
        <v>344</v>
      </c>
      <c r="H56" s="106">
        <f t="shared" si="1"/>
        <v>784</v>
      </c>
      <c r="I56" s="107">
        <f t="shared" si="2"/>
        <v>11</v>
      </c>
    </row>
    <row r="57" spans="1:9" x14ac:dyDescent="0.2">
      <c r="A57" s="108" t="s">
        <v>219</v>
      </c>
      <c r="B57" s="109">
        <v>102</v>
      </c>
      <c r="C57" s="109">
        <v>85</v>
      </c>
      <c r="D57" s="109">
        <v>1004</v>
      </c>
      <c r="E57" s="109">
        <v>759</v>
      </c>
      <c r="F57" s="109">
        <f t="shared" si="0"/>
        <v>1763</v>
      </c>
      <c r="G57" s="109">
        <v>1431</v>
      </c>
      <c r="H57" s="109">
        <f t="shared" si="1"/>
        <v>3194</v>
      </c>
      <c r="I57" s="110">
        <f t="shared" si="2"/>
        <v>20.741176470588236</v>
      </c>
    </row>
    <row r="58" spans="1:9" x14ac:dyDescent="0.2">
      <c r="A58" s="105" t="s">
        <v>220</v>
      </c>
      <c r="B58" s="106">
        <v>201</v>
      </c>
      <c r="C58" s="106">
        <v>170</v>
      </c>
      <c r="D58" s="106">
        <v>1528</v>
      </c>
      <c r="E58" s="106">
        <v>2195</v>
      </c>
      <c r="F58" s="106">
        <f t="shared" si="0"/>
        <v>3723</v>
      </c>
      <c r="G58" s="106">
        <v>2819</v>
      </c>
      <c r="H58" s="106">
        <f t="shared" si="1"/>
        <v>6542</v>
      </c>
      <c r="I58" s="107">
        <f t="shared" si="2"/>
        <v>21.9</v>
      </c>
    </row>
    <row r="59" spans="1:9" x14ac:dyDescent="0.2">
      <c r="A59" s="108" t="s">
        <v>221</v>
      </c>
      <c r="B59" s="109">
        <v>507</v>
      </c>
      <c r="C59" s="109">
        <v>421</v>
      </c>
      <c r="D59" s="109">
        <v>7425</v>
      </c>
      <c r="E59" s="109">
        <v>4447</v>
      </c>
      <c r="F59" s="109">
        <f t="shared" si="0"/>
        <v>11872</v>
      </c>
      <c r="G59" s="109">
        <v>9560</v>
      </c>
      <c r="H59" s="109">
        <f t="shared" si="1"/>
        <v>21432</v>
      </c>
      <c r="I59" s="110">
        <f t="shared" si="2"/>
        <v>28.199524940617579</v>
      </c>
    </row>
    <row r="60" spans="1:9" x14ac:dyDescent="0.2">
      <c r="A60" s="105" t="s">
        <v>222</v>
      </c>
      <c r="B60" s="106">
        <v>262</v>
      </c>
      <c r="C60" s="106">
        <v>215</v>
      </c>
      <c r="D60" s="106">
        <v>3113</v>
      </c>
      <c r="E60" s="106">
        <v>2466</v>
      </c>
      <c r="F60" s="106">
        <f t="shared" si="0"/>
        <v>5579</v>
      </c>
      <c r="G60" s="106">
        <v>4170</v>
      </c>
      <c r="H60" s="106">
        <f t="shared" si="1"/>
        <v>9749</v>
      </c>
      <c r="I60" s="107">
        <f t="shared" si="2"/>
        <v>25.948837209302326</v>
      </c>
    </row>
    <row r="61" spans="1:9" x14ac:dyDescent="0.2">
      <c r="A61" s="108" t="s">
        <v>223</v>
      </c>
      <c r="B61" s="109">
        <v>91</v>
      </c>
      <c r="C61" s="109">
        <v>51</v>
      </c>
      <c r="D61" s="109">
        <v>205</v>
      </c>
      <c r="E61" s="109">
        <v>480</v>
      </c>
      <c r="F61" s="109">
        <f t="shared" si="0"/>
        <v>685</v>
      </c>
      <c r="G61" s="109">
        <v>827</v>
      </c>
      <c r="H61" s="109">
        <f t="shared" si="1"/>
        <v>1512</v>
      </c>
      <c r="I61" s="110">
        <f t="shared" si="2"/>
        <v>13.431372549019608</v>
      </c>
    </row>
    <row r="62" spans="1:9" x14ac:dyDescent="0.2">
      <c r="A62" s="105" t="s">
        <v>224</v>
      </c>
      <c r="B62" s="106">
        <v>276</v>
      </c>
      <c r="C62" s="106">
        <v>218</v>
      </c>
      <c r="D62" s="106">
        <v>5122</v>
      </c>
      <c r="E62" s="106">
        <v>869</v>
      </c>
      <c r="F62" s="106">
        <f t="shared" si="0"/>
        <v>5991</v>
      </c>
      <c r="G62" s="106">
        <v>4678</v>
      </c>
      <c r="H62" s="106">
        <f t="shared" si="1"/>
        <v>10669</v>
      </c>
      <c r="I62" s="107">
        <f t="shared" si="2"/>
        <v>27.48165137614679</v>
      </c>
    </row>
    <row r="63" spans="1:9" x14ac:dyDescent="0.2">
      <c r="A63" s="108" t="s">
        <v>225</v>
      </c>
      <c r="B63" s="109">
        <v>106</v>
      </c>
      <c r="C63" s="109">
        <v>92</v>
      </c>
      <c r="D63" s="109">
        <v>1907</v>
      </c>
      <c r="E63" s="109">
        <v>579</v>
      </c>
      <c r="F63" s="109">
        <f t="shared" si="0"/>
        <v>2486</v>
      </c>
      <c r="G63" s="109">
        <v>1773</v>
      </c>
      <c r="H63" s="109">
        <f t="shared" si="1"/>
        <v>4259</v>
      </c>
      <c r="I63" s="110">
        <f t="shared" si="2"/>
        <v>27.021739130434781</v>
      </c>
    </row>
    <row r="64" spans="1:9" x14ac:dyDescent="0.2">
      <c r="A64" s="105" t="s">
        <v>226</v>
      </c>
      <c r="B64" s="106">
        <v>104</v>
      </c>
      <c r="C64" s="106">
        <v>91</v>
      </c>
      <c r="D64" s="106">
        <v>129</v>
      </c>
      <c r="E64" s="106">
        <v>2445</v>
      </c>
      <c r="F64" s="106">
        <f t="shared" si="0"/>
        <v>2574</v>
      </c>
      <c r="G64" s="106">
        <v>2509</v>
      </c>
      <c r="H64" s="106">
        <f t="shared" si="1"/>
        <v>5083</v>
      </c>
      <c r="I64" s="107">
        <f t="shared" si="2"/>
        <v>28.285714285714285</v>
      </c>
    </row>
    <row r="65" spans="1:9" x14ac:dyDescent="0.2">
      <c r="A65" s="108" t="s">
        <v>227</v>
      </c>
      <c r="B65" s="109">
        <v>144</v>
      </c>
      <c r="C65" s="109">
        <v>121</v>
      </c>
      <c r="D65" s="109">
        <v>113</v>
      </c>
      <c r="E65" s="109">
        <v>2189</v>
      </c>
      <c r="F65" s="109">
        <f t="shared" si="0"/>
        <v>2302</v>
      </c>
      <c r="G65" s="109">
        <v>1250</v>
      </c>
      <c r="H65" s="109">
        <f t="shared" si="1"/>
        <v>3552</v>
      </c>
      <c r="I65" s="110">
        <f t="shared" si="2"/>
        <v>19.024793388429753</v>
      </c>
    </row>
    <row r="66" spans="1:9" x14ac:dyDescent="0.2">
      <c r="A66" s="105" t="s">
        <v>228</v>
      </c>
      <c r="B66" s="106">
        <v>73</v>
      </c>
      <c r="C66" s="106">
        <v>68</v>
      </c>
      <c r="D66" s="106">
        <v>1</v>
      </c>
      <c r="E66" s="106">
        <v>695</v>
      </c>
      <c r="F66" s="106">
        <f t="shared" si="0"/>
        <v>696</v>
      </c>
      <c r="G66" s="106">
        <v>637</v>
      </c>
      <c r="H66" s="106">
        <f t="shared" si="1"/>
        <v>1333</v>
      </c>
      <c r="I66" s="107">
        <f t="shared" si="2"/>
        <v>10.235294117647058</v>
      </c>
    </row>
    <row r="67" spans="1:9" x14ac:dyDescent="0.2">
      <c r="A67" s="108" t="s">
        <v>229</v>
      </c>
      <c r="B67" s="109">
        <v>748</v>
      </c>
      <c r="C67" s="109">
        <v>637</v>
      </c>
      <c r="D67" s="109">
        <v>3760</v>
      </c>
      <c r="E67" s="109">
        <v>6367</v>
      </c>
      <c r="F67" s="109">
        <f t="shared" si="0"/>
        <v>10127</v>
      </c>
      <c r="G67" s="109">
        <v>7529</v>
      </c>
      <c r="H67" s="109">
        <f t="shared" si="1"/>
        <v>17656</v>
      </c>
      <c r="I67" s="110">
        <f t="shared" si="2"/>
        <v>15.897959183673469</v>
      </c>
    </row>
    <row r="68" spans="1:9" x14ac:dyDescent="0.2">
      <c r="A68" s="105" t="s">
        <v>230</v>
      </c>
      <c r="B68" s="106">
        <v>114</v>
      </c>
      <c r="C68" s="106">
        <v>87</v>
      </c>
      <c r="D68" s="106">
        <v>0</v>
      </c>
      <c r="E68" s="106">
        <v>939</v>
      </c>
      <c r="F68" s="106">
        <f t="shared" ref="F68" si="3">SUM(D68:E68)</f>
        <v>939</v>
      </c>
      <c r="G68" s="106">
        <v>722</v>
      </c>
      <c r="H68" s="106">
        <f t="shared" ref="H68" si="4">SUM(F68:G68)</f>
        <v>1661</v>
      </c>
      <c r="I68" s="107">
        <f t="shared" ref="I68" si="5">F68/C68</f>
        <v>10.793103448275861</v>
      </c>
    </row>
    <row r="69" spans="1:9" x14ac:dyDescent="0.2">
      <c r="A69" s="108" t="s">
        <v>231</v>
      </c>
      <c r="B69" s="109">
        <v>207</v>
      </c>
      <c r="C69" s="109">
        <v>183</v>
      </c>
      <c r="D69" s="109">
        <v>2724</v>
      </c>
      <c r="E69" s="109">
        <v>2057</v>
      </c>
      <c r="F69" s="109">
        <f>SUM(D69:E69)</f>
        <v>4781</v>
      </c>
      <c r="G69" s="109">
        <v>3582</v>
      </c>
      <c r="H69" s="109">
        <f>SUM(F69:G69)</f>
        <v>8363</v>
      </c>
      <c r="I69" s="110">
        <f>F69/C69</f>
        <v>26.125683060109289</v>
      </c>
    </row>
    <row r="70" spans="1:9" x14ac:dyDescent="0.2">
      <c r="A70" s="105" t="s">
        <v>232</v>
      </c>
      <c r="B70" s="106">
        <v>113</v>
      </c>
      <c r="C70" s="106">
        <v>94</v>
      </c>
      <c r="D70" s="106">
        <v>1</v>
      </c>
      <c r="E70" s="106">
        <v>974</v>
      </c>
      <c r="F70" s="106">
        <f>SUM(D70:E70)</f>
        <v>975</v>
      </c>
      <c r="G70" s="106">
        <v>858</v>
      </c>
      <c r="H70" s="106">
        <f>SUM(F70:G70)</f>
        <v>1833</v>
      </c>
      <c r="I70" s="107">
        <f>F70/C70</f>
        <v>10.372340425531915</v>
      </c>
    </row>
    <row r="71" spans="1:9" x14ac:dyDescent="0.2">
      <c r="A71" s="167" t="s">
        <v>166</v>
      </c>
      <c r="B71" s="168">
        <f t="shared" ref="B71:H71" si="6">SUM(B4:B70)</f>
        <v>13635</v>
      </c>
      <c r="C71" s="168">
        <f t="shared" si="6"/>
        <v>11320</v>
      </c>
      <c r="D71" s="168">
        <f t="shared" si="6"/>
        <v>138996</v>
      </c>
      <c r="E71" s="168">
        <f t="shared" si="6"/>
        <v>119677</v>
      </c>
      <c r="F71" s="168">
        <f t="shared" si="6"/>
        <v>258673</v>
      </c>
      <c r="G71" s="168">
        <f t="shared" si="6"/>
        <v>207683</v>
      </c>
      <c r="H71" s="168">
        <f t="shared" si="6"/>
        <v>466356</v>
      </c>
      <c r="I71" s="169">
        <f>F71/C71</f>
        <v>22.850971731448762</v>
      </c>
    </row>
  </sheetData>
  <mergeCells count="6">
    <mergeCell ref="I2:I3"/>
    <mergeCell ref="A2:A3"/>
    <mergeCell ref="B2:C2"/>
    <mergeCell ref="D2:F2"/>
    <mergeCell ref="G2:G3"/>
    <mergeCell ref="H2:H3"/>
  </mergeCells>
  <conditionalFormatting sqref="A4:I70">
    <cfRule type="expression" dxfId="2" priority="1" stopIfTrue="1">
      <formula>IF(MOD(ROW(),2),TRUE,FALSE)</formula>
    </cfRule>
  </conditionalFormatting>
  <hyperlinks>
    <hyperlink ref="J1" location="Indice!A1" display="INDICE" xr:uid="{00000000-0004-0000-07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Follas de cálculo</vt:lpstr>
      </vt:variant>
      <vt:variant>
        <vt:i4>11</vt:i4>
      </vt:variant>
      <vt:variant>
        <vt:lpstr>Intervalos con nome</vt:lpstr>
      </vt:variant>
      <vt:variant>
        <vt:i4>3</vt:i4>
      </vt:variant>
    </vt:vector>
  </HeadingPairs>
  <TitlesOfParts>
    <vt:vector size="14" baseType="lpstr">
      <vt:lpstr>Indice</vt:lpstr>
      <vt:lpstr>Tamaño explotación</vt:lpstr>
      <vt:lpstr>Apt_produc e tamaño explot</vt:lpstr>
      <vt:lpstr>Apt_produtura_estrutura</vt:lpstr>
      <vt:lpstr>Serie_histórica</vt:lpstr>
      <vt:lpstr>Tipoloxia_Gando</vt:lpstr>
      <vt:lpstr>Tipoloxia_explotacions</vt:lpstr>
      <vt:lpstr>Anexo I_A_Coruña</vt:lpstr>
      <vt:lpstr>Anexo I_Lugo</vt:lpstr>
      <vt:lpstr>Anexo I_Ourense</vt:lpstr>
      <vt:lpstr>Anexo I_Pontevedra</vt:lpstr>
      <vt:lpstr>'Anexo I_Pontevedra'!Área_de_impresión</vt:lpstr>
      <vt:lpstr>Serie_histórica!Área_de_impresión</vt:lpstr>
      <vt:lpstr>Tipoloxia_Gando!Área_de_impresión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Oscar G.</cp:lastModifiedBy>
  <cp:lastPrinted>2020-03-18T08:25:41Z</cp:lastPrinted>
  <dcterms:created xsi:type="dcterms:W3CDTF">2017-12-01T15:34:28Z</dcterms:created>
  <dcterms:modified xsi:type="dcterms:W3CDTF">2021-09-28T08:36:25Z</dcterms:modified>
</cp:coreProperties>
</file>